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I FINO AL 2022 DA PC VECCHIO\meteo\dati nichelino\"/>
    </mc:Choice>
  </mc:AlternateContent>
  <xr:revisionPtr revIDLastSave="0" documentId="13_ncr:1_{34DE55BA-21A0-4117-92D8-BFA494544A31}" xr6:coauthVersionLast="47" xr6:coauthVersionMax="47" xr10:uidLastSave="{00000000-0000-0000-0000-000000000000}"/>
  <bookViews>
    <workbookView xWindow="0" yWindow="1815" windowWidth="27480" windowHeight="13665" xr2:uid="{00000000-000D-0000-FFFF-FFFF00000000}"/>
  </bookViews>
  <sheets>
    <sheet name="Foglio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2" i="1" l="1"/>
  <c r="M20" i="1"/>
  <c r="M19" i="1"/>
  <c r="AB31" i="1"/>
  <c r="AB28" i="1"/>
  <c r="M16" i="1"/>
  <c r="M15" i="1"/>
  <c r="AB27" i="1"/>
  <c r="AB26" i="1"/>
  <c r="M14" i="1"/>
  <c r="L16" i="1"/>
  <c r="AA28" i="1"/>
  <c r="AA27" i="1"/>
  <c r="L15" i="1"/>
  <c r="L14" i="1"/>
  <c r="AA26" i="1"/>
  <c r="AA32" i="1"/>
  <c r="L20" i="1"/>
  <c r="L19" i="1"/>
  <c r="AA31" i="1"/>
  <c r="Z32" i="1"/>
  <c r="K20" i="1"/>
  <c r="Z31" i="1"/>
  <c r="K19" i="1"/>
  <c r="K16" i="1"/>
  <c r="Z28" i="1"/>
  <c r="Z27" i="1"/>
  <c r="K15" i="1"/>
  <c r="Z26" i="1"/>
  <c r="K14" i="1"/>
  <c r="J20" i="1"/>
  <c r="Y32" i="1"/>
  <c r="Y31" i="1"/>
  <c r="J19" i="1"/>
  <c r="J16" i="1"/>
  <c r="Y28" i="1"/>
  <c r="Y27" i="1"/>
  <c r="J15" i="1"/>
  <c r="J14" i="1"/>
  <c r="Y26" i="1"/>
  <c r="X32" i="1"/>
  <c r="I20" i="1"/>
  <c r="I19" i="1"/>
  <c r="X31" i="1"/>
  <c r="X28" i="1"/>
  <c r="I16" i="1"/>
  <c r="I15" i="1"/>
  <c r="X27" i="1"/>
  <c r="X26" i="1"/>
  <c r="I14" i="1"/>
  <c r="W32" i="1"/>
  <c r="H20" i="1"/>
  <c r="H19" i="1"/>
  <c r="W31" i="1"/>
  <c r="W28" i="1"/>
  <c r="H16" i="1"/>
  <c r="H15" i="1"/>
  <c r="W27" i="1"/>
  <c r="W26" i="1"/>
  <c r="H14" i="1"/>
  <c r="G20" i="1"/>
  <c r="V32" i="1"/>
  <c r="V31" i="1"/>
  <c r="G19" i="1"/>
  <c r="V28" i="1"/>
  <c r="G16" i="1"/>
  <c r="G15" i="1"/>
  <c r="V27" i="1"/>
  <c r="V26" i="1"/>
  <c r="G14" i="1"/>
  <c r="F20" i="1" l="1"/>
  <c r="U32" i="1"/>
  <c r="F19" i="1"/>
  <c r="U31" i="1"/>
  <c r="F16" i="1"/>
  <c r="U28" i="1"/>
  <c r="U27" i="1"/>
  <c r="F15" i="1"/>
  <c r="F14" i="1"/>
  <c r="U26" i="1"/>
  <c r="T32" i="1"/>
  <c r="E20" i="1"/>
  <c r="T31" i="1"/>
  <c r="E19" i="1"/>
  <c r="T28" i="1"/>
  <c r="E16" i="1"/>
  <c r="T27" i="1"/>
  <c r="E15" i="1"/>
  <c r="T26" i="1" l="1"/>
  <c r="E14" i="1"/>
  <c r="D20" i="1"/>
  <c r="S32" i="1"/>
  <c r="D19" i="1"/>
  <c r="S31" i="1"/>
  <c r="D16" i="1"/>
  <c r="S28" i="1"/>
  <c r="D15" i="1"/>
  <c r="S27" i="1"/>
  <c r="D14" i="1"/>
  <c r="S26" i="1"/>
  <c r="R31" i="1"/>
  <c r="C20" i="1"/>
  <c r="R32" i="1"/>
  <c r="C19" i="1"/>
  <c r="C16" i="1"/>
  <c r="R28" i="1"/>
  <c r="C15" i="1"/>
  <c r="R27" i="1"/>
  <c r="C14" i="1"/>
  <c r="R26" i="1"/>
  <c r="B20" i="1"/>
  <c r="Q32" i="1"/>
  <c r="B19" i="1"/>
  <c r="Q31" i="1"/>
  <c r="B16" i="1"/>
  <c r="Q28" i="1"/>
  <c r="B15" i="1"/>
  <c r="Q27" i="1"/>
  <c r="B14" i="1"/>
  <c r="Q26" i="1"/>
  <c r="Y16" i="1" l="1"/>
  <c r="Y14" i="1"/>
  <c r="Y20" i="1"/>
  <c r="Y19" i="1"/>
  <c r="AC28" i="1" l="1"/>
  <c r="AC27" i="1"/>
  <c r="AC26" i="1"/>
  <c r="N16" i="1"/>
  <c r="N15" i="1"/>
  <c r="N14" i="1"/>
  <c r="N5" i="1"/>
  <c r="N4" i="1"/>
  <c r="Q14" i="1"/>
  <c r="AC31" i="1" l="1"/>
  <c r="AB19" i="1"/>
  <c r="AB20" i="1"/>
  <c r="AB16" i="1"/>
  <c r="AB15" i="1"/>
  <c r="AB14" i="1"/>
  <c r="AA20" i="1"/>
  <c r="AA19" i="1"/>
  <c r="AA14" i="1"/>
  <c r="AA15" i="1"/>
  <c r="AA16" i="1"/>
  <c r="Z14" i="1"/>
  <c r="Z15" i="1"/>
  <c r="Z16" i="1"/>
  <c r="Z20" i="1"/>
  <c r="Z19" i="1"/>
  <c r="X20" i="1"/>
  <c r="X19" i="1"/>
  <c r="X16" i="1"/>
  <c r="X15" i="1"/>
  <c r="X14" i="1"/>
  <c r="Y15" i="1"/>
  <c r="W20" i="1"/>
  <c r="W19" i="1"/>
  <c r="W16" i="1"/>
  <c r="W15" i="1"/>
  <c r="W14" i="1"/>
  <c r="V14" i="1"/>
  <c r="V15" i="1"/>
  <c r="V16" i="1"/>
  <c r="V20" i="1"/>
  <c r="AC32" i="1" l="1"/>
  <c r="V19" i="1"/>
  <c r="U20" i="1"/>
  <c r="U19" i="1"/>
  <c r="U16" i="1"/>
  <c r="U15" i="1"/>
  <c r="U14" i="1"/>
  <c r="T20" i="1"/>
  <c r="T19" i="1"/>
  <c r="T16" i="1"/>
  <c r="T15" i="1"/>
  <c r="T14" i="1"/>
  <c r="S20" i="1"/>
  <c r="S19" i="1"/>
  <c r="S16" i="1"/>
  <c r="S15" i="1"/>
  <c r="S14" i="1"/>
  <c r="R20" i="1"/>
  <c r="R19" i="1"/>
  <c r="R16" i="1"/>
  <c r="R15" i="1"/>
  <c r="R14" i="1"/>
  <c r="Q20" i="1"/>
  <c r="Q19" i="1"/>
  <c r="Q16" i="1"/>
  <c r="Q15" i="1"/>
  <c r="AC14" i="1" l="1"/>
  <c r="AC16" i="1"/>
  <c r="AC15" i="1"/>
  <c r="R5" i="1"/>
  <c r="AB9" i="1" l="1"/>
  <c r="AA9" i="1"/>
  <c r="Z9" i="1"/>
  <c r="Y9" i="1"/>
  <c r="X9" i="1"/>
  <c r="W9" i="1"/>
  <c r="V9" i="1"/>
  <c r="U9" i="1"/>
  <c r="T9" i="1"/>
  <c r="S9" i="1"/>
  <c r="R9" i="1"/>
  <c r="Q9" i="1"/>
  <c r="AB8" i="1"/>
  <c r="AA8" i="1"/>
  <c r="Z8" i="1"/>
  <c r="Y8" i="1"/>
  <c r="X8" i="1"/>
  <c r="W8" i="1"/>
  <c r="V8" i="1"/>
  <c r="U8" i="1"/>
  <c r="T8" i="1"/>
  <c r="S8" i="1"/>
  <c r="R8" i="1"/>
  <c r="Q8" i="1"/>
  <c r="AB5" i="1"/>
  <c r="AA5" i="1"/>
  <c r="Z5" i="1"/>
  <c r="Y5" i="1"/>
  <c r="X5" i="1"/>
  <c r="W5" i="1"/>
  <c r="V5" i="1"/>
  <c r="U5" i="1"/>
  <c r="T5" i="1"/>
  <c r="S5" i="1"/>
  <c r="Q5" i="1"/>
  <c r="AB4" i="1"/>
  <c r="AA4" i="1"/>
  <c r="Z4" i="1"/>
  <c r="Y4" i="1"/>
  <c r="X4" i="1"/>
  <c r="W4" i="1"/>
  <c r="V4" i="1"/>
  <c r="U4" i="1"/>
  <c r="T4" i="1"/>
  <c r="S4" i="1"/>
  <c r="R4" i="1"/>
  <c r="Q4" i="1"/>
  <c r="AB3" i="1"/>
  <c r="AA3" i="1"/>
  <c r="Z3" i="1"/>
  <c r="Y3" i="1"/>
  <c r="X3" i="1"/>
  <c r="W3" i="1"/>
  <c r="V3" i="1"/>
  <c r="U3" i="1"/>
  <c r="T3" i="1"/>
  <c r="AC5" i="1" l="1"/>
  <c r="AC4" i="1"/>
  <c r="S3" i="1"/>
  <c r="AC3" i="1" s="1"/>
  <c r="R3" i="1"/>
  <c r="Q3" i="1"/>
  <c r="AC19" i="1"/>
  <c r="AC9" i="1"/>
  <c r="AC8" i="1" l="1"/>
  <c r="AC20" i="1"/>
  <c r="C3" i="1" l="1"/>
  <c r="D3" i="1"/>
  <c r="E3" i="1"/>
  <c r="F3" i="1"/>
  <c r="G3" i="1"/>
  <c r="H3" i="1"/>
  <c r="I3" i="1"/>
  <c r="J3" i="1"/>
  <c r="K3" i="1"/>
  <c r="L3" i="1"/>
  <c r="M3" i="1"/>
  <c r="B3" i="1"/>
  <c r="N9" i="1"/>
  <c r="N8" i="1"/>
  <c r="N3" i="1" l="1"/>
  <c r="N20" i="1"/>
  <c r="N19" i="1"/>
</calcChain>
</file>

<file path=xl/sharedStrings.xml><?xml version="1.0" encoding="utf-8"?>
<sst xmlns="http://schemas.openxmlformats.org/spreadsheetml/2006/main" count="229" uniqueCount="63">
  <si>
    <t xml:space="preserve">Temperature </t>
  </si>
  <si>
    <t>Medie</t>
  </si>
  <si>
    <t>minime medie</t>
  </si>
  <si>
    <t>massime medie</t>
  </si>
  <si>
    <t>Precipitazioni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</si>
  <si>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</si>
  <si>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</si>
  <si>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</si>
  <si>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</si>
  <si>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</si>
  <si>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</si>
  <si>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</si>
  <si>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</si>
  <si>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</si>
  <si>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</si>
  <si>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</si>
  <si>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</si>
  <si>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mm</t>
  </si>
  <si>
    <t>giorni</t>
  </si>
  <si>
    <t>temp min</t>
  </si>
  <si>
    <t>temp max</t>
  </si>
  <si>
    <t>Vel max vento</t>
  </si>
  <si>
    <t>umid min</t>
  </si>
  <si>
    <t>umid max</t>
  </si>
  <si>
    <t>pres min</t>
  </si>
  <si>
    <t>pres max</t>
  </si>
  <si>
    <t>Valori estremi dal 2004 con Davis</t>
  </si>
  <si>
    <t>Valori estremi dal 2001/2003con Oregon</t>
  </si>
  <si>
    <t>40,0°</t>
  </si>
  <si>
    <t>(Davis)</t>
  </si>
  <si>
    <t>Medie dati derivanti dalla mia stazione meteo Davis a partire dal 2004</t>
  </si>
  <si>
    <t>temporale più violento in fatto di intensità</t>
  </si>
  <si>
    <t>mm/h</t>
  </si>
  <si>
    <t>accumulo di pioggia massimo in 24 ore</t>
  </si>
  <si>
    <t>accumulo di pioggia massimo in un mese</t>
  </si>
  <si>
    <t>Mese</t>
  </si>
  <si>
    <t>T.min. rec.</t>
  </si>
  <si>
    <t>T.max. rec</t>
  </si>
  <si>
    <t>Data</t>
  </si>
  <si>
    <t>dal 2001</t>
  </si>
  <si>
    <t>Estremi record delle temperature mensili</t>
  </si>
  <si>
    <t>da sempre (indicative)</t>
  </si>
  <si>
    <t>1043,7hPa</t>
  </si>
  <si>
    <t>pres max storica</t>
  </si>
  <si>
    <t>1049hPa</t>
  </si>
  <si>
    <t>16/01/1882</t>
  </si>
  <si>
    <t>pres min storica</t>
  </si>
  <si>
    <t>975,2hPa</t>
  </si>
  <si>
    <t>aprile 2009</t>
  </si>
  <si>
    <t>Medie dati ricavati da Torino fino al 2004</t>
  </si>
  <si>
    <t>Medie dati derivanti dalla mia stazione meteo Davis a partire dal 2004 al 2010</t>
  </si>
  <si>
    <t>1047,7hPa</t>
  </si>
  <si>
    <t>Medie dati derivanti dalla mia stazione meteo Davis a partire dal 2011 al 2020</t>
  </si>
  <si>
    <t>giorno più nevoso</t>
  </si>
  <si>
    <t>anno più nevoso</t>
  </si>
  <si>
    <t>50,5cm</t>
  </si>
  <si>
    <t>23cm</t>
  </si>
  <si>
    <t>Medie dati derivanti dalla mia stazione meteo Davis a partire dal 2021 al 2030</t>
  </si>
  <si>
    <t>medie</t>
  </si>
  <si>
    <t>25-26/12/22</t>
  </si>
  <si>
    <t xml:space="preserve"> </t>
  </si>
  <si>
    <t>91,7km/h</t>
  </si>
  <si>
    <t>2007,2023 e 2024 senza neve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</si>
</sst>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0]mmmmm\-yy;@"/>
  </numFmts>
  <fonts count="10" x14ac:knownFonts="1">
    <font>
      <sz val="10"/>
      <name val="Arial"/>
    </font>
    <font>
      <sz val="8"/>
      <name val="Arial"/>
      <family val="2"/>
    </font>
    <font>
      <b/>
      <sz val="8.5"/>
      <name val="MS Sans Serif"/>
      <family val="2"/>
    </font>
    <font>
      <sz val="8"/>
      <color indexed="10"/>
      <name val="Arial"/>
      <family val="2"/>
    </font>
    <font>
      <sz val="8"/>
      <color indexed="57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1" xfId="0" applyFont="1" applyFill="1" applyBorder="1"/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3" borderId="1" xfId="0" applyFont="1" applyFill="1" applyBorder="1"/>
    <xf numFmtId="0" fontId="2" fillId="4" borderId="1" xfId="0" applyFont="1" applyFill="1" applyBorder="1"/>
    <xf numFmtId="9" fontId="1" fillId="0" borderId="0" xfId="0" applyNumberFormat="1" applyFont="1" applyAlignment="1">
      <alignment horizontal="center"/>
    </xf>
    <xf numFmtId="0" fontId="2" fillId="5" borderId="1" xfId="0" applyFont="1" applyFill="1" applyBorder="1"/>
    <xf numFmtId="14" fontId="1" fillId="0" borderId="0" xfId="0" applyNumberFormat="1" applyFont="1"/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4" fontId="1" fillId="0" borderId="6" xfId="0" applyNumberFormat="1" applyFont="1" applyBorder="1"/>
    <xf numFmtId="14" fontId="1" fillId="0" borderId="7" xfId="0" applyNumberFormat="1" applyFont="1" applyBorder="1"/>
    <xf numFmtId="14" fontId="1" fillId="0" borderId="8" xfId="0" applyNumberFormat="1" applyFont="1" applyBorder="1"/>
    <xf numFmtId="14" fontId="1" fillId="0" borderId="9" xfId="0" applyNumberFormat="1" applyFont="1" applyBorder="1"/>
    <xf numFmtId="164" fontId="1" fillId="0" borderId="10" xfId="0" applyNumberFormat="1" applyFont="1" applyBorder="1"/>
    <xf numFmtId="164" fontId="3" fillId="0" borderId="10" xfId="0" applyNumberFormat="1" applyFont="1" applyBorder="1"/>
    <xf numFmtId="164" fontId="1" fillId="0" borderId="7" xfId="0" applyNumberFormat="1" applyFont="1" applyBorder="1"/>
    <xf numFmtId="164" fontId="3" fillId="0" borderId="7" xfId="0" applyNumberFormat="1" applyFont="1" applyBorder="1"/>
    <xf numFmtId="164" fontId="1" fillId="0" borderId="8" xfId="0" applyNumberFormat="1" applyFont="1" applyBorder="1"/>
    <xf numFmtId="0" fontId="4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165" fontId="1" fillId="0" borderId="0" xfId="0" quotePrefix="1" applyNumberFormat="1" applyFont="1" applyAlignment="1">
      <alignment horizontal="right"/>
    </xf>
    <xf numFmtId="164" fontId="6" fillId="0" borderId="11" xfId="0" applyNumberFormat="1" applyFont="1" applyBorder="1"/>
    <xf numFmtId="164" fontId="6" fillId="0" borderId="10" xfId="0" applyNumberFormat="1" applyFont="1" applyBorder="1"/>
    <xf numFmtId="164" fontId="6" fillId="0" borderId="8" xfId="0" applyNumberFormat="1" applyFont="1" applyBorder="1"/>
    <xf numFmtId="164" fontId="6" fillId="0" borderId="7" xfId="0" applyNumberFormat="1" applyFont="1" applyBorder="1"/>
    <xf numFmtId="14" fontId="1" fillId="0" borderId="7" xfId="0" applyNumberFormat="1" applyFont="1" applyBorder="1" applyAlignment="1">
      <alignment wrapText="1"/>
    </xf>
    <xf numFmtId="14" fontId="1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5" fontId="0" fillId="0" borderId="0" xfId="0" applyNumberFormat="1"/>
    <xf numFmtId="14" fontId="0" fillId="0" borderId="0" xfId="0" applyNumberFormat="1"/>
    <xf numFmtId="0" fontId="9" fillId="0" borderId="0" xfId="0" applyFont="1" applyAlignment="1">
      <alignment horizontal="center"/>
    </xf>
    <xf numFmtId="1" fontId="0" fillId="0" borderId="0" xfId="0" quotePrefix="1" applyNumberFormat="1" applyAlignment="1">
      <alignment horizontal="center"/>
    </xf>
    <xf numFmtId="164" fontId="6" fillId="0" borderId="9" xfId="0" applyNumberFormat="1" applyFont="1" applyBorder="1"/>
    <xf numFmtId="0" fontId="7" fillId="0" borderId="0" xfId="0" applyFont="1" applyAlignment="1">
      <alignment horizontal="center"/>
    </xf>
    <xf numFmtId="0" fontId="1" fillId="6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i%20riepilogativi%20annuali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ati%20riepilogativi%20annuali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ati%20riepilogativi%20annuali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ati%20riepilogativi%20annuali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dati%20riepilogativi%20annuali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dati%20riepilogativi%20annuali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dati%20riepilogativi%20annuali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dati%20riepilogativi%20annuali20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dati%20riepilogativi%20annuali20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dati%20riepilogativi%20annuali201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dati%20riepilogativi%20annuali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dati%20riepilogativi%20annuali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dati%20riepilogativi%20annuali2016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dati%20riepilogativi%20annuali2017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dati%20riepilogativi%20annuali2018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CUMENTI%20FINO%20AL%202022%20DA%20PC%20VECCHIO\meteo\dati%20nichelino\dati%20riepilogativi%20annuali2019.xlsx" TargetMode="External"/><Relationship Id="rId1" Type="http://schemas.openxmlformats.org/officeDocument/2006/relationships/externalLinkPath" Target="dati%20riepilogativi%20annuali2019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CUMENTI%20FINO%20AL%202022%20DA%20PC%20VECCHIO\meteo\dati%20nichelino\dati%20riepilogativi%20annuali2020.xlsx" TargetMode="External"/><Relationship Id="rId1" Type="http://schemas.openxmlformats.org/officeDocument/2006/relationships/externalLinkPath" Target="dati%20riepilogativi%20annuali2020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CUMENTI%20FINO%20AL%202022%20DA%20PC%20VECCHIO\meteo\dati%20nichelino\dati%20riepilogativi%20annuali2021.xlsx" TargetMode="External"/><Relationship Id="rId1" Type="http://schemas.openxmlformats.org/officeDocument/2006/relationships/externalLinkPath" Target="dati%20riepilogativi%20annuali2021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CUMENTI%20FINO%20AL%202022%20DA%20PC%20VECCHIO\meteo\dati%20nichelino\dati%20riepilogativi%20annuali2022.xlsx" TargetMode="External"/><Relationship Id="rId1" Type="http://schemas.openxmlformats.org/officeDocument/2006/relationships/externalLinkPath" Target="dati%20riepilogativi%20annuali2022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CUMENTI%20FINO%20AL%202022%20DA%20PC%20VECCHIO\meteo\dati%20nichelino\dati%20riepilogativi%20annuali2023.xlsx" TargetMode="External"/><Relationship Id="rId1" Type="http://schemas.openxmlformats.org/officeDocument/2006/relationships/externalLinkPath" Target="dati%20riepilogativi%20annuali2023.xlsx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CUMENTI%20FINO%20AL%202022%20DA%20PC%20VECCHIO\meteo\dati%20nichelino\dati%20riepilogativi%20annuali2024.xlsx" TargetMode="External"/><Relationship Id="rId1" Type="http://schemas.openxmlformats.org/officeDocument/2006/relationships/externalLinkPath" Target="dati%20riepilogativi%20annuali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epilogo 2004"/>
      <sheetName val="fenomeni nell'anno"/>
    </sheetNames>
    <sheetDataSet>
      <sheetData sheetId="0">
        <row r="3">
          <cell r="B3">
            <v>-0.86129032258064531</v>
          </cell>
          <cell r="C3">
            <v>0.2551724137931034</v>
          </cell>
          <cell r="D3">
            <v>3.6838709677419361</v>
          </cell>
          <cell r="E3">
            <v>8.5666666666666647</v>
          </cell>
          <cell r="F3">
            <v>12.370967741935484</v>
          </cell>
          <cell r="G3">
            <v>17.563333333333336</v>
          </cell>
          <cell r="H3">
            <v>19.41612903225807</v>
          </cell>
          <cell r="I3">
            <v>18.909677419354839</v>
          </cell>
          <cell r="J3">
            <v>15.710000000000003</v>
          </cell>
          <cell r="K3">
            <v>12.216129032258065</v>
          </cell>
          <cell r="L3">
            <v>4.4666666666666659</v>
          </cell>
          <cell r="M3">
            <v>0.80322580645161301</v>
          </cell>
        </row>
        <row r="4">
          <cell r="B4">
            <v>1.9612903225806453</v>
          </cell>
          <cell r="C4">
            <v>3.9241379310344828</v>
          </cell>
          <cell r="D4">
            <v>8.1645161290322594</v>
          </cell>
          <cell r="E4">
            <v>13.106666666666666</v>
          </cell>
          <cell r="F4">
            <v>16.783870967741933</v>
          </cell>
          <cell r="G4">
            <v>23.193333333333328</v>
          </cell>
          <cell r="H4">
            <v>24.622580645161293</v>
          </cell>
          <cell r="I4">
            <v>23.983870967741932</v>
          </cell>
          <cell r="J4">
            <v>20.703333333333333</v>
          </cell>
          <cell r="K4">
            <v>15.154838709677419</v>
          </cell>
          <cell r="L4">
            <v>7.7000000000000011</v>
          </cell>
          <cell r="M4">
            <v>3.5225806451612902</v>
          </cell>
        </row>
        <row r="5">
          <cell r="B5">
            <v>5.4032258064516139</v>
          </cell>
          <cell r="C5">
            <v>9.0103448275862075</v>
          </cell>
          <cell r="D5">
            <v>13.383870967741935</v>
          </cell>
          <cell r="E5">
            <v>18.266666666666669</v>
          </cell>
          <cell r="F5">
            <v>22.29032258064516</v>
          </cell>
          <cell r="G5">
            <v>29.173333333333332</v>
          </cell>
          <cell r="H5">
            <v>30.3</v>
          </cell>
          <cell r="I5">
            <v>29.761290322580638</v>
          </cell>
          <cell r="J5">
            <v>26.433333333333337</v>
          </cell>
          <cell r="K5">
            <v>18.787096774193547</v>
          </cell>
          <cell r="L5">
            <v>12.403333333333334</v>
          </cell>
          <cell r="M5">
            <v>7.3645161290322587</v>
          </cell>
        </row>
        <row r="18">
          <cell r="B18">
            <v>58.673999999999999</v>
          </cell>
          <cell r="C18">
            <v>73.151999999999987</v>
          </cell>
          <cell r="D18">
            <v>14.224</v>
          </cell>
          <cell r="E18">
            <v>108.45400000000001</v>
          </cell>
          <cell r="F18">
            <v>104.18599999999999</v>
          </cell>
          <cell r="G18">
            <v>28.193999999999999</v>
          </cell>
          <cell r="H18">
            <v>28.448</v>
          </cell>
          <cell r="I18">
            <v>99.568000000000012</v>
          </cell>
          <cell r="J18">
            <v>7.8740000000000006</v>
          </cell>
          <cell r="K18">
            <v>87.468000000000018</v>
          </cell>
          <cell r="L18">
            <v>109.69399999999999</v>
          </cell>
          <cell r="M18">
            <v>47.123999999999995</v>
          </cell>
        </row>
      </sheetData>
      <sheetData sheetId="1">
        <row r="4">
          <cell r="B4">
            <v>6</v>
          </cell>
          <cell r="C4">
            <v>5</v>
          </cell>
          <cell r="D4">
            <v>3</v>
          </cell>
          <cell r="E4">
            <v>9</v>
          </cell>
          <cell r="F4">
            <v>10</v>
          </cell>
          <cell r="G4">
            <v>2</v>
          </cell>
          <cell r="H4">
            <v>2</v>
          </cell>
          <cell r="I4">
            <v>6</v>
          </cell>
          <cell r="J4">
            <v>2</v>
          </cell>
          <cell r="K4">
            <v>9</v>
          </cell>
          <cell r="L4">
            <v>6</v>
          </cell>
          <cell r="M4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epilogo 2005"/>
      <sheetName val="fenomeni nell'anno"/>
    </sheetNames>
    <sheetDataSet>
      <sheetData sheetId="0">
        <row r="3">
          <cell r="B3">
            <v>-1.8516129032258066</v>
          </cell>
          <cell r="C3">
            <v>-1.467857142857143</v>
          </cell>
          <cell r="D3">
            <v>4.0870967741935491</v>
          </cell>
          <cell r="E3">
            <v>8.5700000000000021</v>
          </cell>
          <cell r="F3">
            <v>14.02903225806452</v>
          </cell>
          <cell r="G3">
            <v>18.573333333333331</v>
          </cell>
          <cell r="H3">
            <v>19.254838709677419</v>
          </cell>
          <cell r="I3">
            <v>17.219354838709677</v>
          </cell>
          <cell r="J3">
            <v>15.413333333333332</v>
          </cell>
          <cell r="K3">
            <v>10.090322580645161</v>
          </cell>
          <cell r="L3">
            <v>3.9766666666666657</v>
          </cell>
          <cell r="M3">
            <v>-1.9870967741935484</v>
          </cell>
        </row>
        <row r="4">
          <cell r="B4">
            <v>1.6193548387096772</v>
          </cell>
          <cell r="C4">
            <v>2.8999999999999995</v>
          </cell>
          <cell r="D4">
            <v>9.1064516129032267</v>
          </cell>
          <cell r="E4">
            <v>12.683333333333334</v>
          </cell>
          <cell r="F4">
            <v>19.483870967741939</v>
          </cell>
          <cell r="G4">
            <v>23.506666666666661</v>
          </cell>
          <cell r="H4">
            <v>25.045161290322572</v>
          </cell>
          <cell r="I4">
            <v>22.6</v>
          </cell>
          <cell r="J4">
            <v>19.173333333333336</v>
          </cell>
          <cell r="K4">
            <v>13.087096774193546</v>
          </cell>
          <cell r="L4">
            <v>6.5866666666666669</v>
          </cell>
          <cell r="M4">
            <v>1.0064516129032259</v>
          </cell>
        </row>
        <row r="5">
          <cell r="B5">
            <v>6.6451612903225827</v>
          </cell>
          <cell r="C5">
            <v>8.4428571428571431</v>
          </cell>
          <cell r="D5">
            <v>15.222580645161285</v>
          </cell>
          <cell r="E5">
            <v>17.646666666666668</v>
          </cell>
          <cell r="F5">
            <v>25.019354838709685</v>
          </cell>
          <cell r="G5">
            <v>29.213333333333335</v>
          </cell>
          <cell r="H5">
            <v>30.903225806451612</v>
          </cell>
          <cell r="I5">
            <v>28.487096774193546</v>
          </cell>
          <cell r="J5">
            <v>24.246666666666666</v>
          </cell>
          <cell r="K5">
            <v>17.390322580645158</v>
          </cell>
          <cell r="L5">
            <v>10.306666666666668</v>
          </cell>
          <cell r="M5">
            <v>5.4645161290322584</v>
          </cell>
        </row>
        <row r="18">
          <cell r="B18">
            <v>1.524</v>
          </cell>
          <cell r="C18">
            <v>5.3339999999999996</v>
          </cell>
          <cell r="D18">
            <v>55.139999999999993</v>
          </cell>
          <cell r="E18">
            <v>143.76399999999998</v>
          </cell>
          <cell r="F18">
            <v>44.163999999999994</v>
          </cell>
          <cell r="G18">
            <v>25.4</v>
          </cell>
          <cell r="H18">
            <v>65.024000000000001</v>
          </cell>
          <cell r="I18">
            <v>125.47600000000003</v>
          </cell>
          <cell r="J18">
            <v>143.51000000000002</v>
          </cell>
          <cell r="K18">
            <v>77.47</v>
          </cell>
          <cell r="L18">
            <v>13.207999999999998</v>
          </cell>
          <cell r="M18">
            <v>17.826000000000001</v>
          </cell>
        </row>
      </sheetData>
      <sheetData sheetId="1">
        <row r="4">
          <cell r="B4">
            <v>1</v>
          </cell>
          <cell r="C4">
            <v>2</v>
          </cell>
          <cell r="D4">
            <v>6</v>
          </cell>
          <cell r="E4">
            <v>9</v>
          </cell>
          <cell r="F4">
            <v>5</v>
          </cell>
          <cell r="G4">
            <v>5</v>
          </cell>
          <cell r="H4">
            <v>4</v>
          </cell>
          <cell r="I4">
            <v>8</v>
          </cell>
          <cell r="J4">
            <v>9</v>
          </cell>
          <cell r="K4">
            <v>8</v>
          </cell>
          <cell r="L4">
            <v>3</v>
          </cell>
          <cell r="M4">
            <v>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epilogo 2006"/>
      <sheetName val="fenomeni nell'anno"/>
    </sheetNames>
    <sheetDataSet>
      <sheetData sheetId="0">
        <row r="3">
          <cell r="B3">
            <v>-2.8645161290322583</v>
          </cell>
          <cell r="C3">
            <v>-0.4785714285714287</v>
          </cell>
          <cell r="D3">
            <v>3.8516129032258068</v>
          </cell>
          <cell r="E3">
            <v>9.42</v>
          </cell>
          <cell r="F3">
            <v>13.374193548387098</v>
          </cell>
          <cell r="G3">
            <v>16.893333333333334</v>
          </cell>
          <cell r="H3">
            <v>21.309677419354834</v>
          </cell>
          <cell r="I3">
            <v>16.751612903225805</v>
          </cell>
          <cell r="J3">
            <v>16.37</v>
          </cell>
          <cell r="K3">
            <v>11.293548387096775</v>
          </cell>
          <cell r="L3">
            <v>4.99</v>
          </cell>
          <cell r="M3">
            <v>1.0612903225806449</v>
          </cell>
        </row>
        <row r="4">
          <cell r="B4">
            <v>0.5903225806451613</v>
          </cell>
          <cell r="C4">
            <v>2.9642857142857149</v>
          </cell>
          <cell r="D4">
            <v>8.3774193548387093</v>
          </cell>
          <cell r="E4">
            <v>14.353333333333333</v>
          </cell>
          <cell r="F4">
            <v>18.2</v>
          </cell>
          <cell r="G4">
            <v>22.95</v>
          </cell>
          <cell r="H4">
            <v>26.848387096774193</v>
          </cell>
          <cell r="I4">
            <v>22.370967741935473</v>
          </cell>
          <cell r="J4">
            <v>20.780000000000005</v>
          </cell>
          <cell r="K4">
            <v>15.177419354838708</v>
          </cell>
          <cell r="L4">
            <v>8.4933333333333341</v>
          </cell>
          <cell r="M4">
            <v>3.9903225806451612</v>
          </cell>
        </row>
        <row r="5">
          <cell r="B5">
            <v>5.8516129032258037</v>
          </cell>
          <cell r="C5">
            <v>8.0035714285714299</v>
          </cell>
          <cell r="D5">
            <v>13.677419354838708</v>
          </cell>
          <cell r="E5">
            <v>20.126666666666669</v>
          </cell>
          <cell r="F5">
            <v>23.683870967741932</v>
          </cell>
          <cell r="G5">
            <v>29.240000000000002</v>
          </cell>
          <cell r="H5">
            <v>33.051612903225795</v>
          </cell>
          <cell r="I5">
            <v>28.829032258064522</v>
          </cell>
          <cell r="J5">
            <v>26.409999999999989</v>
          </cell>
          <cell r="K5">
            <v>20.667741935483871</v>
          </cell>
          <cell r="L5">
            <v>13.57</v>
          </cell>
          <cell r="M5">
            <v>8.0967741935483861</v>
          </cell>
        </row>
        <row r="18">
          <cell r="B18">
            <v>60.673999999999999</v>
          </cell>
          <cell r="C18">
            <v>48.278000000000006</v>
          </cell>
          <cell r="D18">
            <v>18.253999999999998</v>
          </cell>
          <cell r="E18">
            <v>22.571999999999999</v>
          </cell>
          <cell r="F18">
            <v>83.81</v>
          </cell>
          <cell r="G18">
            <v>37.64</v>
          </cell>
          <cell r="H18">
            <v>68.326000000000008</v>
          </cell>
          <cell r="I18">
            <v>61.467999999999996</v>
          </cell>
          <cell r="J18">
            <v>269.49399999999997</v>
          </cell>
          <cell r="K18">
            <v>42.925999999999995</v>
          </cell>
          <cell r="L18">
            <v>6.0960000000000001</v>
          </cell>
          <cell r="M18">
            <v>48.767999999999994</v>
          </cell>
        </row>
      </sheetData>
      <sheetData sheetId="1">
        <row r="4">
          <cell r="B4">
            <v>4</v>
          </cell>
          <cell r="C4">
            <v>3</v>
          </cell>
          <cell r="D4">
            <v>3</v>
          </cell>
          <cell r="E4">
            <v>7</v>
          </cell>
          <cell r="F4">
            <v>7</v>
          </cell>
          <cell r="G4">
            <v>4</v>
          </cell>
          <cell r="H4">
            <v>5</v>
          </cell>
          <cell r="I4">
            <v>6</v>
          </cell>
          <cell r="J4">
            <v>8</v>
          </cell>
          <cell r="K4">
            <v>7</v>
          </cell>
          <cell r="L4">
            <v>2</v>
          </cell>
          <cell r="M4">
            <v>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epilogo 2007"/>
      <sheetName val="fenomeni nell'anno"/>
    </sheetNames>
    <sheetDataSet>
      <sheetData sheetId="0">
        <row r="3">
          <cell r="B3">
            <v>1.3032258064516127</v>
          </cell>
          <cell r="C3">
            <v>1.671428571428571</v>
          </cell>
          <cell r="D3">
            <v>5.2193548387096786</v>
          </cell>
          <cell r="E3">
            <v>11.54</v>
          </cell>
          <cell r="F3">
            <v>13.800000000000002</v>
          </cell>
          <cell r="G3">
            <v>17.456666666666667</v>
          </cell>
          <cell r="H3">
            <v>18.309677419354838</v>
          </cell>
          <cell r="I3">
            <v>17.729032258064517</v>
          </cell>
          <cell r="J3">
            <v>13.449999999999998</v>
          </cell>
          <cell r="K3">
            <v>9.17741935483871</v>
          </cell>
          <cell r="L3">
            <v>2.2933333333333339</v>
          </cell>
          <cell r="M3">
            <v>-1.0064516129032257</v>
          </cell>
        </row>
        <row r="4">
          <cell r="B4">
            <v>4.6903225806451614</v>
          </cell>
          <cell r="C4">
            <v>6.6535714285714294</v>
          </cell>
          <cell r="D4">
            <v>10.664516129032256</v>
          </cell>
          <cell r="E4">
            <v>17.253333333333334</v>
          </cell>
          <cell r="F4">
            <v>19.093548387096778</v>
          </cell>
          <cell r="G4">
            <v>21.990000000000002</v>
          </cell>
          <cell r="H4">
            <v>25.119354838709683</v>
          </cell>
          <cell r="I4">
            <v>22.664516129032261</v>
          </cell>
          <cell r="J4">
            <v>18.766666666666662</v>
          </cell>
          <cell r="K4">
            <v>13.43225806451613</v>
          </cell>
          <cell r="L4">
            <v>6.6033333333333335</v>
          </cell>
          <cell r="M4">
            <v>2.5032258064516117</v>
          </cell>
        </row>
        <row r="5">
          <cell r="B5">
            <v>9.6677419354838712</v>
          </cell>
          <cell r="C5">
            <v>12.750000000000002</v>
          </cell>
          <cell r="D5">
            <v>16.664516129032258</v>
          </cell>
          <cell r="E5">
            <v>23.519999999999992</v>
          </cell>
          <cell r="F5">
            <v>24.922580645161293</v>
          </cell>
          <cell r="G5">
            <v>27.966666666666661</v>
          </cell>
          <cell r="H5">
            <v>32.035483870967738</v>
          </cell>
          <cell r="I5">
            <v>28.78709677419355</v>
          </cell>
          <cell r="J5">
            <v>25.05</v>
          </cell>
          <cell r="K5">
            <v>18.909677419354836</v>
          </cell>
          <cell r="L5">
            <v>12.023333333333333</v>
          </cell>
          <cell r="M5">
            <v>7.4580645161290331</v>
          </cell>
        </row>
        <row r="18">
          <cell r="B18">
            <v>12.445999999999998</v>
          </cell>
          <cell r="C18">
            <v>5.3339999999999996</v>
          </cell>
          <cell r="D18">
            <v>39.116</v>
          </cell>
          <cell r="E18">
            <v>17.256</v>
          </cell>
          <cell r="F18">
            <v>119.634</v>
          </cell>
          <cell r="G18">
            <v>164.33699999999999</v>
          </cell>
          <cell r="H18">
            <v>13.462</v>
          </cell>
          <cell r="I18">
            <v>138.42900000000003</v>
          </cell>
          <cell r="J18">
            <v>88.646000000000001</v>
          </cell>
          <cell r="K18">
            <v>52.323999999999998</v>
          </cell>
          <cell r="L18">
            <v>57.911999999999992</v>
          </cell>
          <cell r="M18">
            <v>1.778</v>
          </cell>
        </row>
      </sheetData>
      <sheetData sheetId="1">
        <row r="4">
          <cell r="B4">
            <v>3</v>
          </cell>
          <cell r="C4">
            <v>1</v>
          </cell>
          <cell r="D4">
            <v>5</v>
          </cell>
          <cell r="E4">
            <v>3</v>
          </cell>
          <cell r="F4">
            <v>10</v>
          </cell>
          <cell r="G4">
            <v>9</v>
          </cell>
          <cell r="H4">
            <v>2</v>
          </cell>
          <cell r="I4">
            <v>7</v>
          </cell>
          <cell r="J4">
            <v>7</v>
          </cell>
          <cell r="K4">
            <v>3</v>
          </cell>
          <cell r="L4">
            <v>4</v>
          </cell>
          <cell r="M4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epilogo 2008"/>
      <sheetName val="fenomeni nell'anno"/>
    </sheetNames>
    <sheetDataSet>
      <sheetData sheetId="0">
        <row r="3">
          <cell r="B3">
            <v>0.43548387096774194</v>
          </cell>
          <cell r="C3">
            <v>0.95172413793103439</v>
          </cell>
          <cell r="D3">
            <v>4.9064516129032256</v>
          </cell>
          <cell r="E3">
            <v>7.9133333333333349</v>
          </cell>
          <cell r="F3">
            <v>13.487096774193548</v>
          </cell>
          <cell r="G3">
            <v>17.350000000000005</v>
          </cell>
          <cell r="H3">
            <v>18.658064516129034</v>
          </cell>
          <cell r="I3">
            <v>18.325806451612905</v>
          </cell>
          <cell r="J3">
            <v>14.060000000000002</v>
          </cell>
          <cell r="K3">
            <v>10.277419354838711</v>
          </cell>
          <cell r="L3">
            <v>4.5100000000000007</v>
          </cell>
          <cell r="M3">
            <v>-0.73870967741935489</v>
          </cell>
        </row>
        <row r="4">
          <cell r="B4">
            <v>3.4967741935483874</v>
          </cell>
          <cell r="C4">
            <v>5.3103448275862055</v>
          </cell>
          <cell r="D4">
            <v>10.316129032258065</v>
          </cell>
          <cell r="E4">
            <v>12.479310344827585</v>
          </cell>
          <cell r="F4">
            <v>17.683870967741932</v>
          </cell>
          <cell r="G4">
            <v>22.060000000000002</v>
          </cell>
          <cell r="H4">
            <v>24.054838709677416</v>
          </cell>
          <cell r="I4">
            <v>23.94193548387096</v>
          </cell>
          <cell r="J4">
            <v>18.54666666666667</v>
          </cell>
          <cell r="K4">
            <v>14.499999999999998</v>
          </cell>
          <cell r="L4">
            <v>7.6033333333333335</v>
          </cell>
          <cell r="M4">
            <v>2.1709677419354843</v>
          </cell>
        </row>
        <row r="5">
          <cell r="B5">
            <v>8.2129032258064516</v>
          </cell>
          <cell r="C5">
            <v>11.303448275862067</v>
          </cell>
          <cell r="D5">
            <v>16.325806451612905</v>
          </cell>
          <cell r="E5">
            <v>18.5</v>
          </cell>
          <cell r="F5">
            <v>22.725806451612904</v>
          </cell>
          <cell r="G5">
            <v>27.860000000000007</v>
          </cell>
          <cell r="H5">
            <v>30.790322580645157</v>
          </cell>
          <cell r="I5">
            <v>29.738709677419354</v>
          </cell>
          <cell r="J5">
            <v>24.25</v>
          </cell>
          <cell r="K5">
            <v>19.93548387096774</v>
          </cell>
          <cell r="L5">
            <v>11.943333333333332</v>
          </cell>
          <cell r="M5">
            <v>5.9870967741935504</v>
          </cell>
        </row>
        <row r="18">
          <cell r="B18">
            <v>66.802000000000007</v>
          </cell>
          <cell r="C18">
            <v>15.239999999999998</v>
          </cell>
          <cell r="D18">
            <v>5.8419999999999996</v>
          </cell>
          <cell r="E18">
            <v>132.30199999999999</v>
          </cell>
          <cell r="F18">
            <v>141.22400000000002</v>
          </cell>
          <cell r="G18">
            <v>160.78200000000001</v>
          </cell>
          <cell r="H18">
            <v>96.982000000000014</v>
          </cell>
          <cell r="I18">
            <v>64.262</v>
          </cell>
          <cell r="J18">
            <v>37.857999999999997</v>
          </cell>
          <cell r="K18">
            <v>18.283999999999999</v>
          </cell>
          <cell r="L18">
            <v>174.75199999999995</v>
          </cell>
          <cell r="M18">
            <v>193.30199999999996</v>
          </cell>
        </row>
      </sheetData>
      <sheetData sheetId="1">
        <row r="4">
          <cell r="B4">
            <v>9</v>
          </cell>
          <cell r="C4">
            <v>2</v>
          </cell>
          <cell r="D4">
            <v>3</v>
          </cell>
          <cell r="E4">
            <v>10</v>
          </cell>
          <cell r="F4">
            <v>14</v>
          </cell>
          <cell r="G4">
            <v>13</v>
          </cell>
          <cell r="H4">
            <v>8</v>
          </cell>
          <cell r="I4">
            <v>6</v>
          </cell>
          <cell r="J4">
            <v>2</v>
          </cell>
          <cell r="K4">
            <v>3</v>
          </cell>
          <cell r="L4">
            <v>10</v>
          </cell>
          <cell r="M4">
            <v>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epilogo 2009"/>
      <sheetName val="fenomeni nell'anno"/>
    </sheetNames>
    <sheetDataSet>
      <sheetData sheetId="0">
        <row r="3">
          <cell r="B3">
            <v>-4.1709677419354838</v>
          </cell>
          <cell r="C3">
            <v>7.1428571428571886E-3</v>
          </cell>
          <cell r="D3">
            <v>4.9322580645161302</v>
          </cell>
          <cell r="E3">
            <v>9.5566666666666649</v>
          </cell>
          <cell r="F3">
            <v>15.019354838709678</v>
          </cell>
          <cell r="G3">
            <v>17.350000000000001</v>
          </cell>
          <cell r="H3">
            <v>19.312903225806448</v>
          </cell>
          <cell r="I3">
            <v>20.245161290322581</v>
          </cell>
          <cell r="J3">
            <v>15.549999999999995</v>
          </cell>
          <cell r="K3">
            <v>9.0838709677419391</v>
          </cell>
          <cell r="L3">
            <v>5.4999999999999991</v>
          </cell>
          <cell r="M3">
            <v>-1.5741935483870966</v>
          </cell>
        </row>
        <row r="4">
          <cell r="B4">
            <v>-1.0129032258064514</v>
          </cell>
          <cell r="C4">
            <v>4.3357142857142863</v>
          </cell>
          <cell r="D4">
            <v>10.083870967741934</v>
          </cell>
          <cell r="E4">
            <v>13.663333333333334</v>
          </cell>
          <cell r="F4">
            <v>20.651612903225804</v>
          </cell>
          <cell r="G4">
            <v>23.15666666666667</v>
          </cell>
          <cell r="H4">
            <v>25.012903225806458</v>
          </cell>
          <cell r="I4">
            <v>25.683870967741935</v>
          </cell>
          <cell r="J4">
            <v>20.256666666666664</v>
          </cell>
          <cell r="K4">
            <v>13.406451612903229</v>
          </cell>
          <cell r="L4">
            <v>8.09</v>
          </cell>
          <cell r="M4">
            <v>1.2903225806451613</v>
          </cell>
        </row>
        <row r="5">
          <cell r="B5">
            <v>3.0451612903225804</v>
          </cell>
          <cell r="C5">
            <v>9.7999999999999989</v>
          </cell>
          <cell r="D5">
            <v>15.732258064516129</v>
          </cell>
          <cell r="E5">
            <v>18.943333333333332</v>
          </cell>
          <cell r="F5">
            <v>27.238709677419358</v>
          </cell>
          <cell r="G5">
            <v>30.463333333333342</v>
          </cell>
          <cell r="H5">
            <v>31.061290322580643</v>
          </cell>
          <cell r="I5">
            <v>31.606451612903218</v>
          </cell>
          <cell r="J5">
            <v>26.089999999999996</v>
          </cell>
          <cell r="K5">
            <v>19.390322580645162</v>
          </cell>
          <cell r="L5">
            <v>11.426666666666668</v>
          </cell>
          <cell r="M5">
            <v>5.2870967741935475</v>
          </cell>
        </row>
        <row r="18">
          <cell r="B18">
            <v>58.16599999999999</v>
          </cell>
          <cell r="C18">
            <v>32.768000000000001</v>
          </cell>
          <cell r="D18">
            <v>93.006000000000014</v>
          </cell>
          <cell r="E18">
            <v>293.37</v>
          </cell>
          <cell r="F18">
            <v>39.624000000000009</v>
          </cell>
          <cell r="G18">
            <v>38.355999999999995</v>
          </cell>
          <cell r="H18">
            <v>54.609999999999992</v>
          </cell>
          <cell r="I18">
            <v>47.244</v>
          </cell>
          <cell r="J18">
            <v>71.373999999999995</v>
          </cell>
          <cell r="K18">
            <v>162.05199999999996</v>
          </cell>
          <cell r="L18">
            <v>74.929999999999978</v>
          </cell>
          <cell r="M18">
            <v>38.293999999999997</v>
          </cell>
        </row>
      </sheetData>
      <sheetData sheetId="1">
        <row r="4">
          <cell r="B4">
            <v>9</v>
          </cell>
          <cell r="C4">
            <v>5</v>
          </cell>
          <cell r="D4">
            <v>7</v>
          </cell>
          <cell r="E4">
            <v>15</v>
          </cell>
          <cell r="F4">
            <v>4</v>
          </cell>
          <cell r="G4">
            <v>6</v>
          </cell>
          <cell r="H4">
            <v>5</v>
          </cell>
          <cell r="I4">
            <v>5</v>
          </cell>
          <cell r="J4">
            <v>6</v>
          </cell>
          <cell r="K4">
            <v>7</v>
          </cell>
          <cell r="L4">
            <v>5</v>
          </cell>
          <cell r="M4">
            <v>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epilogo 2010"/>
      <sheetName val="fenomeni nell'anno"/>
    </sheetNames>
    <sheetDataSet>
      <sheetData sheetId="0">
        <row r="3">
          <cell r="B3">
            <v>-2.0999999999999996</v>
          </cell>
          <cell r="C3">
            <v>-0.66071428571428559</v>
          </cell>
          <cell r="D3">
            <v>3.8</v>
          </cell>
          <cell r="E3">
            <v>8.2866666666666688</v>
          </cell>
          <cell r="F3">
            <v>12.777419354838711</v>
          </cell>
          <cell r="G3">
            <v>17.13</v>
          </cell>
          <cell r="H3">
            <v>21.225806451612904</v>
          </cell>
          <cell r="I3">
            <v>17.86451612903226</v>
          </cell>
          <cell r="J3">
            <v>13.760000000000003</v>
          </cell>
          <cell r="K3">
            <v>8.5451612903225822</v>
          </cell>
          <cell r="L3">
            <v>5.45</v>
          </cell>
          <cell r="M3">
            <v>-1.5483870967741931</v>
          </cell>
        </row>
        <row r="4">
          <cell r="B4">
            <v>0.25000000000000006</v>
          </cell>
          <cell r="C4">
            <v>2.878571428571429</v>
          </cell>
          <cell r="D4">
            <v>7.9096774193548374</v>
          </cell>
          <cell r="E4">
            <v>13.803333333333333</v>
          </cell>
          <cell r="F4">
            <v>17.293548387096774</v>
          </cell>
          <cell r="G4">
            <v>22.143333333333331</v>
          </cell>
          <cell r="H4">
            <v>26.56129032258065</v>
          </cell>
          <cell r="I4">
            <v>23.132258064516133</v>
          </cell>
          <cell r="J4">
            <v>18.806666666666668</v>
          </cell>
          <cell r="K4">
            <v>11.95483870967742</v>
          </cell>
          <cell r="L4">
            <v>7.6633333333333322</v>
          </cell>
          <cell r="M4">
            <v>0.94838709677419319</v>
          </cell>
        </row>
        <row r="5">
          <cell r="B5">
            <v>3.1096774193548384</v>
          </cell>
          <cell r="C5">
            <v>7.0571428571428561</v>
          </cell>
          <cell r="D5">
            <v>13.117419354838708</v>
          </cell>
          <cell r="E5">
            <v>20.313333333333333</v>
          </cell>
          <cell r="F5">
            <v>22.987096774193553</v>
          </cell>
          <cell r="G5">
            <v>28.113333333333337</v>
          </cell>
          <cell r="H5">
            <v>32.790322580645167</v>
          </cell>
          <cell r="I5">
            <v>29.151612903225807</v>
          </cell>
          <cell r="J5">
            <v>24.733333333333334</v>
          </cell>
          <cell r="K5">
            <v>16.464516129032258</v>
          </cell>
          <cell r="L5">
            <v>10.640000000000004</v>
          </cell>
          <cell r="M5">
            <v>4.719354838709676</v>
          </cell>
        </row>
        <row r="18">
          <cell r="B18">
            <v>59.917999999999992</v>
          </cell>
          <cell r="C18">
            <v>77.724000000000032</v>
          </cell>
          <cell r="D18">
            <v>60.198</v>
          </cell>
          <cell r="E18">
            <v>47.926000000000002</v>
          </cell>
          <cell r="F18">
            <v>135.12799999999999</v>
          </cell>
          <cell r="G18">
            <v>146.04999999999998</v>
          </cell>
          <cell r="H18">
            <v>68.098000000000013</v>
          </cell>
          <cell r="I18">
            <v>162.81399999999999</v>
          </cell>
          <cell r="J18">
            <v>73.152000000000001</v>
          </cell>
          <cell r="K18">
            <v>109.19800000000001</v>
          </cell>
          <cell r="L18">
            <v>185.92799999999997</v>
          </cell>
          <cell r="M18">
            <v>103.886</v>
          </cell>
        </row>
      </sheetData>
      <sheetData sheetId="1">
        <row r="4">
          <cell r="B4">
            <v>6</v>
          </cell>
          <cell r="C4">
            <v>12</v>
          </cell>
          <cell r="D4">
            <v>5</v>
          </cell>
          <cell r="E4">
            <v>9</v>
          </cell>
          <cell r="F4">
            <v>11</v>
          </cell>
          <cell r="G4">
            <v>13</v>
          </cell>
          <cell r="H4">
            <v>5</v>
          </cell>
          <cell r="I4">
            <v>6</v>
          </cell>
          <cell r="J4">
            <v>2</v>
          </cell>
          <cell r="K4">
            <v>7</v>
          </cell>
          <cell r="L4">
            <v>3</v>
          </cell>
          <cell r="M4">
            <v>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epilogo 2011"/>
      <sheetName val="fenomeni nell'anno"/>
    </sheetNames>
    <sheetDataSet>
      <sheetData sheetId="0">
        <row r="3">
          <cell r="B3">
            <v>-0.48387096774193555</v>
          </cell>
          <cell r="C3">
            <v>1.217857142857143</v>
          </cell>
          <cell r="D3">
            <v>5.203225806451611</v>
          </cell>
          <cell r="E3">
            <v>11.15</v>
          </cell>
          <cell r="F3">
            <v>14.267741935483869</v>
          </cell>
          <cell r="G3">
            <v>17.113333333333333</v>
          </cell>
          <cell r="H3">
            <v>17.977419354838709</v>
          </cell>
          <cell r="I3">
            <v>19.719354838709673</v>
          </cell>
          <cell r="J3">
            <v>16.59333333333333</v>
          </cell>
          <cell r="K3">
            <v>8.5161290322580641</v>
          </cell>
          <cell r="L3">
            <v>3.9100000000000006</v>
          </cell>
          <cell r="M3">
            <v>-0.2354838709677419</v>
          </cell>
        </row>
        <row r="4">
          <cell r="B4">
            <v>1.9290322580645163</v>
          </cell>
          <cell r="C4">
            <v>5.1714285714285717</v>
          </cell>
          <cell r="D4">
            <v>9.232258064516131</v>
          </cell>
          <cell r="E4">
            <v>16.736666666666665</v>
          </cell>
          <cell r="F4">
            <v>20.235483870967741</v>
          </cell>
          <cell r="G4">
            <v>21.433333333333334</v>
          </cell>
          <cell r="H4">
            <v>22.938709677419357</v>
          </cell>
          <cell r="I4">
            <v>25.335483870967742</v>
          </cell>
          <cell r="J4">
            <v>21.986666666666668</v>
          </cell>
          <cell r="K4">
            <v>13.512903225806452</v>
          </cell>
          <cell r="L4">
            <v>7.2066666666666643</v>
          </cell>
          <cell r="M4">
            <v>3.4645161290322584</v>
          </cell>
        </row>
        <row r="5">
          <cell r="B5">
            <v>5.5580645161290319</v>
          </cell>
          <cell r="C5">
            <v>10.764285714285716</v>
          </cell>
          <cell r="D5">
            <v>14.483870967741934</v>
          </cell>
          <cell r="E5">
            <v>23.366666666666671</v>
          </cell>
          <cell r="F5">
            <v>26.806451612903224</v>
          </cell>
          <cell r="G5">
            <v>26.670000000000005</v>
          </cell>
          <cell r="H5">
            <v>28.654838709677424</v>
          </cell>
          <cell r="I5">
            <v>31.235483870967741</v>
          </cell>
          <cell r="J5">
            <v>28.33</v>
          </cell>
          <cell r="K5">
            <v>19.316129032258065</v>
          </cell>
          <cell r="L5">
            <v>11.953333333333337</v>
          </cell>
          <cell r="M5">
            <v>8.870967741935484</v>
          </cell>
        </row>
        <row r="18">
          <cell r="B18">
            <v>29.463999999999999</v>
          </cell>
          <cell r="C18">
            <v>48.010999999999996</v>
          </cell>
          <cell r="D18">
            <v>241.80800000000002</v>
          </cell>
          <cell r="E18">
            <v>68.032000000000011</v>
          </cell>
          <cell r="F18">
            <v>41.91</v>
          </cell>
          <cell r="G18">
            <v>270.51</v>
          </cell>
          <cell r="H18">
            <v>74.929999999999993</v>
          </cell>
          <cell r="I18">
            <v>20.065999999999999</v>
          </cell>
          <cell r="J18">
            <v>59.181999999999995</v>
          </cell>
          <cell r="K18">
            <v>19.048999999999999</v>
          </cell>
          <cell r="L18">
            <v>195.32499999999993</v>
          </cell>
          <cell r="M18">
            <v>0.50800000000000001</v>
          </cell>
        </row>
      </sheetData>
      <sheetData sheetId="1">
        <row r="4">
          <cell r="B4">
            <v>4</v>
          </cell>
          <cell r="C4">
            <v>5</v>
          </cell>
          <cell r="D4">
            <v>12</v>
          </cell>
          <cell r="E4">
            <v>6</v>
          </cell>
          <cell r="F4">
            <v>5</v>
          </cell>
          <cell r="G4">
            <v>12</v>
          </cell>
          <cell r="H4">
            <v>7</v>
          </cell>
          <cell r="I4">
            <v>4</v>
          </cell>
          <cell r="J4">
            <v>5</v>
          </cell>
          <cell r="K4">
            <v>1</v>
          </cell>
          <cell r="L4">
            <v>7</v>
          </cell>
          <cell r="M4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epilogo 2012"/>
      <sheetName val="fenomeni nell'anno"/>
    </sheetNames>
    <sheetDataSet>
      <sheetData sheetId="0">
        <row r="3">
          <cell r="B3">
            <v>-1.4935483870967741</v>
          </cell>
          <cell r="C3">
            <v>-5.3965517241379306</v>
          </cell>
          <cell r="D3">
            <v>6.1483870967741945</v>
          </cell>
          <cell r="E3">
            <v>8.8933333333333326</v>
          </cell>
          <cell r="F3">
            <v>13.25806451612903</v>
          </cell>
          <cell r="G3">
            <v>18.733333333333331</v>
          </cell>
          <cell r="H3">
            <v>19.635483870967747</v>
          </cell>
          <cell r="I3">
            <v>20.28064516129032</v>
          </cell>
          <cell r="J3">
            <v>14.620000000000003</v>
          </cell>
          <cell r="K3">
            <v>10.225806451612902</v>
          </cell>
          <cell r="L3">
            <v>5.6133333333333333</v>
          </cell>
          <cell r="M3">
            <v>-0.64838709677419326</v>
          </cell>
        </row>
        <row r="4">
          <cell r="B4">
            <v>2.0419354838709673</v>
          </cell>
          <cell r="C4">
            <v>-0.93571428571428628</v>
          </cell>
          <cell r="D4">
            <v>12.196774193548386</v>
          </cell>
          <cell r="E4">
            <v>12.629999999999999</v>
          </cell>
          <cell r="F4">
            <v>18.235483870967741</v>
          </cell>
          <cell r="G4">
            <v>23.740000000000006</v>
          </cell>
          <cell r="H4">
            <v>25.064516129032253</v>
          </cell>
          <cell r="I4">
            <v>25.541935483870962</v>
          </cell>
          <cell r="J4">
            <v>19.369999999999997</v>
          </cell>
          <cell r="K4">
            <v>14.361290322580645</v>
          </cell>
          <cell r="L4">
            <v>9.1566666666666663</v>
          </cell>
          <cell r="M4">
            <v>2.851612903225806</v>
          </cell>
        </row>
        <row r="5">
          <cell r="B5">
            <v>7.0290322580645155</v>
          </cell>
          <cell r="C5">
            <v>5.9172413793103456</v>
          </cell>
          <cell r="D5">
            <v>19.132258064516126</v>
          </cell>
          <cell r="E5">
            <v>17.070000000000004</v>
          </cell>
          <cell r="F5">
            <v>23.954838709677421</v>
          </cell>
          <cell r="G5">
            <v>29.293333333333333</v>
          </cell>
          <cell r="H5">
            <v>31.541935483870969</v>
          </cell>
          <cell r="I5">
            <v>30.774193548387103</v>
          </cell>
          <cell r="J5">
            <v>24.436666666666667</v>
          </cell>
          <cell r="K5">
            <v>19.632258064516126</v>
          </cell>
          <cell r="L5">
            <v>13.45333333333333</v>
          </cell>
          <cell r="M5">
            <v>7.493548387096773</v>
          </cell>
        </row>
        <row r="18">
          <cell r="B18">
            <v>29.515999999999998</v>
          </cell>
          <cell r="C18">
            <v>16.786000000000001</v>
          </cell>
          <cell r="D18">
            <v>35.058</v>
          </cell>
          <cell r="E18">
            <v>140.16</v>
          </cell>
          <cell r="F18">
            <v>120.142</v>
          </cell>
          <cell r="G18">
            <v>20.828000000000003</v>
          </cell>
          <cell r="H18">
            <v>74.181999999999988</v>
          </cell>
          <cell r="I18">
            <v>36.106000000000002</v>
          </cell>
          <cell r="J18">
            <v>48.26</v>
          </cell>
          <cell r="K18">
            <v>63.754000000000005</v>
          </cell>
          <cell r="L18">
            <v>163.322</v>
          </cell>
          <cell r="M18">
            <v>5.8419999999999987</v>
          </cell>
        </row>
      </sheetData>
      <sheetData sheetId="1">
        <row r="4">
          <cell r="B4">
            <v>5</v>
          </cell>
          <cell r="C4">
            <v>3</v>
          </cell>
          <cell r="D4">
            <v>4</v>
          </cell>
          <cell r="E4">
            <v>14</v>
          </cell>
          <cell r="F4">
            <v>8</v>
          </cell>
          <cell r="G4">
            <v>3</v>
          </cell>
          <cell r="H4">
            <v>5</v>
          </cell>
          <cell r="I4">
            <v>2</v>
          </cell>
          <cell r="J4">
            <v>7</v>
          </cell>
          <cell r="K4">
            <v>5</v>
          </cell>
          <cell r="L4">
            <v>7</v>
          </cell>
          <cell r="M4">
            <v>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epilogo 2013"/>
      <sheetName val="fenomeni nell'anno"/>
    </sheetNames>
    <sheetDataSet>
      <sheetData sheetId="0">
        <row r="3">
          <cell r="B3">
            <v>0.52580645161290318</v>
          </cell>
          <cell r="C3">
            <v>-0.90357142857142858</v>
          </cell>
          <cell r="D3">
            <v>3.7483870967741937</v>
          </cell>
          <cell r="E3">
            <v>9.5266666666666673</v>
          </cell>
          <cell r="F3">
            <v>11.40322580645161</v>
          </cell>
          <cell r="G3">
            <v>16.61666666666666</v>
          </cell>
          <cell r="H3">
            <v>19.945161290322584</v>
          </cell>
          <cell r="I3">
            <v>18.716129032258067</v>
          </cell>
          <cell r="J3">
            <v>15.036666666666672</v>
          </cell>
          <cell r="K3">
            <v>11.151612903225807</v>
          </cell>
          <cell r="L3">
            <v>5.1333333333333346</v>
          </cell>
          <cell r="M3">
            <v>-0.51935483870967714</v>
          </cell>
        </row>
        <row r="4">
          <cell r="B4">
            <v>3.6290322580645156</v>
          </cell>
          <cell r="C4">
            <v>2.9857142857142862</v>
          </cell>
          <cell r="D4">
            <v>7.3903225806451598</v>
          </cell>
          <cell r="E4">
            <v>13.323333333333331</v>
          </cell>
          <cell r="F4">
            <v>15.793548387096781</v>
          </cell>
          <cell r="G4">
            <v>21.829999999999995</v>
          </cell>
          <cell r="H4">
            <v>24.977419354838712</v>
          </cell>
          <cell r="I4">
            <v>24.00322580645161</v>
          </cell>
          <cell r="J4">
            <v>20.063333333333333</v>
          </cell>
          <cell r="K4">
            <v>14.170967741935483</v>
          </cell>
          <cell r="L4">
            <v>8.5966666666666658</v>
          </cell>
          <cell r="M4">
            <v>3.4612903225806457</v>
          </cell>
        </row>
        <row r="5">
          <cell r="B5">
            <v>8.1258064516129043</v>
          </cell>
          <cell r="C5">
            <v>7.4821428571428568</v>
          </cell>
          <cell r="D5">
            <v>11.522580645161293</v>
          </cell>
          <cell r="E5">
            <v>17.780000000000005</v>
          </cell>
          <cell r="F5">
            <v>20.932258064516123</v>
          </cell>
          <cell r="G5">
            <v>26.989999999999991</v>
          </cell>
          <cell r="H5">
            <v>30.451612903225801</v>
          </cell>
          <cell r="I5">
            <v>29.196774193548389</v>
          </cell>
          <cell r="J5">
            <v>25.529999999999998</v>
          </cell>
          <cell r="K5">
            <v>17.906451612903226</v>
          </cell>
          <cell r="L5">
            <v>12.979999999999995</v>
          </cell>
          <cell r="M5">
            <v>9.3774193548387093</v>
          </cell>
        </row>
        <row r="18">
          <cell r="B18">
            <v>25.908000000000001</v>
          </cell>
          <cell r="C18">
            <v>18.795999999999999</v>
          </cell>
          <cell r="D18">
            <v>125.476</v>
          </cell>
          <cell r="E18">
            <v>180.60799999999998</v>
          </cell>
          <cell r="F18">
            <v>177.541</v>
          </cell>
          <cell r="G18">
            <v>74.675000000000011</v>
          </cell>
          <cell r="H18">
            <v>129.54400000000001</v>
          </cell>
          <cell r="I18">
            <v>80.010000000000005</v>
          </cell>
          <cell r="J18">
            <v>18.288</v>
          </cell>
          <cell r="K18">
            <v>53.847999999999999</v>
          </cell>
          <cell r="L18">
            <v>118.10899999999999</v>
          </cell>
          <cell r="M18">
            <v>92.202000000000012</v>
          </cell>
        </row>
      </sheetData>
      <sheetData sheetId="1">
        <row r="4">
          <cell r="B4">
            <v>3</v>
          </cell>
          <cell r="C4">
            <v>4</v>
          </cell>
          <cell r="D4">
            <v>12</v>
          </cell>
          <cell r="E4">
            <v>11</v>
          </cell>
          <cell r="F4">
            <v>14</v>
          </cell>
          <cell r="G4">
            <v>6</v>
          </cell>
          <cell r="H4">
            <v>4</v>
          </cell>
          <cell r="I4">
            <v>5</v>
          </cell>
          <cell r="J4">
            <v>2</v>
          </cell>
          <cell r="K4">
            <v>10</v>
          </cell>
          <cell r="L4">
            <v>9</v>
          </cell>
          <cell r="M4">
            <v>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epilogo 2014"/>
      <sheetName val="fenomeni nell'anno"/>
    </sheetNames>
    <sheetDataSet>
      <sheetData sheetId="0">
        <row r="3">
          <cell r="B3">
            <v>1.4999999999999998</v>
          </cell>
          <cell r="C3">
            <v>2.4964285714285723</v>
          </cell>
          <cell r="D3">
            <v>5.3322580645161297</v>
          </cell>
          <cell r="E3">
            <v>10.163333333333332</v>
          </cell>
          <cell r="F3">
            <v>12.235483870967739</v>
          </cell>
          <cell r="G3">
            <v>17.186666666666664</v>
          </cell>
          <cell r="H3">
            <v>17.316129032258065</v>
          </cell>
          <cell r="I3">
            <v>18.016129032258064</v>
          </cell>
          <cell r="J3">
            <v>15.086666666666662</v>
          </cell>
          <cell r="K3">
            <v>11.935483870967744</v>
          </cell>
          <cell r="L3">
            <v>6.799999999999998</v>
          </cell>
          <cell r="M3">
            <v>2.0548387096774183</v>
          </cell>
        </row>
        <row r="4">
          <cell r="B4">
            <v>4.403225806451613</v>
          </cell>
          <cell r="C4">
            <v>6.1249999999999991</v>
          </cell>
          <cell r="D4">
            <v>10.845161290322581</v>
          </cell>
          <cell r="E4">
            <v>14.909999999999997</v>
          </cell>
          <cell r="F4">
            <v>17.183870967741932</v>
          </cell>
          <cell r="G4">
            <v>22.156666666666659</v>
          </cell>
          <cell r="H4">
            <v>22.129032258064512</v>
          </cell>
          <cell r="I4">
            <v>22.180645161290322</v>
          </cell>
          <cell r="J4">
            <v>19.79666666666667</v>
          </cell>
          <cell r="K4">
            <v>15.700000000000001</v>
          </cell>
          <cell r="L4">
            <v>9.639999999999997</v>
          </cell>
          <cell r="M4">
            <v>5.0129032258064505</v>
          </cell>
        </row>
        <row r="5">
          <cell r="B5">
            <v>8.3419354838709676</v>
          </cell>
          <cell r="C5">
            <v>10.317857142857141</v>
          </cell>
          <cell r="D5">
            <v>16.745161290322578</v>
          </cell>
          <cell r="E5">
            <v>20.163333333333338</v>
          </cell>
          <cell r="F5">
            <v>22.490322580645163</v>
          </cell>
          <cell r="G5">
            <v>27.030000000000005</v>
          </cell>
          <cell r="H5">
            <v>27.535483870967738</v>
          </cell>
          <cell r="I5">
            <v>26.78064516129032</v>
          </cell>
          <cell r="J5">
            <v>25.200000000000003</v>
          </cell>
          <cell r="K5">
            <v>20.648387096774194</v>
          </cell>
          <cell r="L5">
            <v>13.456666666666665</v>
          </cell>
          <cell r="M5">
            <v>8.9483870967741925</v>
          </cell>
        </row>
        <row r="18">
          <cell r="B18">
            <v>85.634</v>
          </cell>
          <cell r="C18">
            <v>114.04600000000002</v>
          </cell>
          <cell r="D18">
            <v>86.614000000000004</v>
          </cell>
          <cell r="E18">
            <v>62.988000000000007</v>
          </cell>
          <cell r="F18">
            <v>129.28600000000003</v>
          </cell>
          <cell r="G18">
            <v>70.91</v>
          </cell>
          <cell r="H18">
            <v>195.072</v>
          </cell>
          <cell r="I18">
            <v>55.372</v>
          </cell>
          <cell r="J18">
            <v>30.972000000000001</v>
          </cell>
          <cell r="K18">
            <v>29.464000000000002</v>
          </cell>
          <cell r="L18">
            <v>260.096</v>
          </cell>
          <cell r="M18">
            <v>85.852000000000061</v>
          </cell>
        </row>
      </sheetData>
      <sheetData sheetId="1">
        <row r="4">
          <cell r="B4">
            <v>11</v>
          </cell>
          <cell r="C4">
            <v>11</v>
          </cell>
          <cell r="D4">
            <v>6</v>
          </cell>
          <cell r="E4">
            <v>6</v>
          </cell>
          <cell r="F4">
            <v>8</v>
          </cell>
          <cell r="G4">
            <v>7</v>
          </cell>
          <cell r="H4">
            <v>16</v>
          </cell>
          <cell r="I4">
            <v>7</v>
          </cell>
          <cell r="J4">
            <v>7</v>
          </cell>
          <cell r="K4">
            <v>4</v>
          </cell>
          <cell r="L4">
            <v>14</v>
          </cell>
          <cell r="M4">
            <v>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epilogo 2015"/>
      <sheetName val="fenomeni nell'anno"/>
    </sheetNames>
    <sheetDataSet>
      <sheetData sheetId="0">
        <row r="3">
          <cell r="B3">
            <v>-0.17741935483870969</v>
          </cell>
          <cell r="C3">
            <v>0.47857142857142865</v>
          </cell>
          <cell r="D3">
            <v>5.3354838709677423</v>
          </cell>
          <cell r="E3">
            <v>8.9866666666666681</v>
          </cell>
          <cell r="F3">
            <v>14.280645161290318</v>
          </cell>
          <cell r="G3">
            <v>18.173333333333332</v>
          </cell>
          <cell r="H3">
            <v>22.499999999999996</v>
          </cell>
          <cell r="I3">
            <v>18.4258064516129</v>
          </cell>
          <cell r="J3">
            <v>14.453333333333337</v>
          </cell>
          <cell r="K3">
            <v>9.2838709677419384</v>
          </cell>
          <cell r="L3">
            <v>3.6600000000000006</v>
          </cell>
          <cell r="M3">
            <v>0.28709677419354845</v>
          </cell>
        </row>
        <row r="4">
          <cell r="B4">
            <v>4.2161290322580642</v>
          </cell>
          <cell r="C4">
            <v>4.2892857142857146</v>
          </cell>
          <cell r="D4">
            <v>10.219354838709675</v>
          </cell>
          <cell r="E4">
            <v>14.383333333333331</v>
          </cell>
          <cell r="F4">
            <v>19.132258064516122</v>
          </cell>
          <cell r="G4">
            <v>23.323333333333338</v>
          </cell>
          <cell r="H4">
            <v>27.774193548387093</v>
          </cell>
          <cell r="I4">
            <v>23.835483870967742</v>
          </cell>
          <cell r="J4">
            <v>18.88666666666667</v>
          </cell>
          <cell r="K4">
            <v>13.061290322580643</v>
          </cell>
          <cell r="L4">
            <v>8.33</v>
          </cell>
          <cell r="M4">
            <v>4.0387096774193534</v>
          </cell>
        </row>
        <row r="5">
          <cell r="B5">
            <v>9.8774193548387075</v>
          </cell>
          <cell r="C5">
            <v>8.7499999999999982</v>
          </cell>
          <cell r="D5">
            <v>15.064516129032256</v>
          </cell>
          <cell r="E5">
            <v>20.100000000000001</v>
          </cell>
          <cell r="F5">
            <v>24.038709677419355</v>
          </cell>
          <cell r="G5">
            <v>27.986666666666668</v>
          </cell>
          <cell r="H5">
            <v>32.890322580645169</v>
          </cell>
          <cell r="I5">
            <v>29.512903225806451</v>
          </cell>
          <cell r="J5">
            <v>23.75333333333333</v>
          </cell>
          <cell r="K5">
            <v>17.761290322580642</v>
          </cell>
          <cell r="L5">
            <v>15.080000000000005</v>
          </cell>
          <cell r="M5">
            <v>9.9387096774193537</v>
          </cell>
        </row>
        <row r="18">
          <cell r="B18">
            <v>17.775999999999996</v>
          </cell>
          <cell r="C18">
            <v>120.94200000000002</v>
          </cell>
          <cell r="D18">
            <v>130.048</v>
          </cell>
          <cell r="E18">
            <v>112.776</v>
          </cell>
          <cell r="F18">
            <v>73.660000000000011</v>
          </cell>
          <cell r="G18">
            <v>81.053999999999988</v>
          </cell>
          <cell r="H18">
            <v>4.8260000000000005</v>
          </cell>
          <cell r="I18">
            <v>127.50800000000002</v>
          </cell>
          <cell r="J18">
            <v>58.166000000000004</v>
          </cell>
          <cell r="K18">
            <v>207.00999999999996</v>
          </cell>
          <cell r="L18">
            <v>3.302</v>
          </cell>
          <cell r="M18">
            <v>3.302</v>
          </cell>
        </row>
      </sheetData>
      <sheetData sheetId="1">
        <row r="4">
          <cell r="B4">
            <v>3</v>
          </cell>
          <cell r="C4">
            <v>9</v>
          </cell>
          <cell r="D4">
            <v>7</v>
          </cell>
          <cell r="E4">
            <v>7</v>
          </cell>
          <cell r="F4">
            <v>8</v>
          </cell>
          <cell r="G4">
            <v>6</v>
          </cell>
          <cell r="H4">
            <v>1</v>
          </cell>
          <cell r="I4">
            <v>9</v>
          </cell>
          <cell r="J4">
            <v>3</v>
          </cell>
          <cell r="K4">
            <v>11</v>
          </cell>
          <cell r="L4">
            <v>0</v>
          </cell>
          <cell r="M4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epilogo 2016"/>
      <sheetName val="fenomeni nell'anno"/>
    </sheetNames>
    <sheetDataSet>
      <sheetData sheetId="0">
        <row r="3">
          <cell r="B3">
            <v>-0.17741935483870946</v>
          </cell>
          <cell r="C3">
            <v>2.4931034482758618</v>
          </cell>
          <cell r="D3">
            <v>4.2838709677419349</v>
          </cell>
          <cell r="E3">
            <v>9.966666666666665</v>
          </cell>
          <cell r="F3">
            <v>12.122580645161289</v>
          </cell>
          <cell r="G3">
            <v>17.123333333333331</v>
          </cell>
          <cell r="H3">
            <v>19.609677419354846</v>
          </cell>
          <cell r="I3">
            <v>18.948387096774194</v>
          </cell>
          <cell r="J3">
            <v>16.473333333333333</v>
          </cell>
          <cell r="K3">
            <v>9.3096774193548359</v>
          </cell>
          <cell r="L3">
            <v>5.3199999999999994</v>
          </cell>
          <cell r="M3">
            <v>-0.30344827586206891</v>
          </cell>
        </row>
        <row r="4">
          <cell r="B4">
            <v>3.7225806451612908</v>
          </cell>
          <cell r="C4">
            <v>6.1964285714285721</v>
          </cell>
          <cell r="D4">
            <v>9.377419354838711</v>
          </cell>
          <cell r="E4">
            <v>14.609999999999998</v>
          </cell>
          <cell r="F4">
            <v>16.832258064516125</v>
          </cell>
          <cell r="G4">
            <v>21.750000000000004</v>
          </cell>
          <cell r="H4">
            <v>25.116129032258073</v>
          </cell>
          <cell r="I4">
            <v>24.351612903225806</v>
          </cell>
          <cell r="J4">
            <v>21.540000000000006</v>
          </cell>
          <cell r="K4">
            <v>12.958064516129031</v>
          </cell>
          <cell r="L4">
            <v>8.2933333333333312</v>
          </cell>
          <cell r="M4">
            <v>3.2964285714285713</v>
          </cell>
        </row>
        <row r="5">
          <cell r="B5">
            <v>8.4935483870967765</v>
          </cell>
          <cell r="C5">
            <v>10.455172413793104</v>
          </cell>
          <cell r="D5">
            <v>14.561290322580644</v>
          </cell>
          <cell r="E5">
            <v>19.586666666666666</v>
          </cell>
          <cell r="F5">
            <v>21.764516129032256</v>
          </cell>
          <cell r="G5">
            <v>26.72666666666667</v>
          </cell>
          <cell r="H5">
            <v>30.687096774193542</v>
          </cell>
          <cell r="I5">
            <v>29.590322580645168</v>
          </cell>
          <cell r="J5">
            <v>27.140000000000004</v>
          </cell>
          <cell r="K5">
            <v>17.383870967741935</v>
          </cell>
          <cell r="L5">
            <v>11.949999999999998</v>
          </cell>
          <cell r="M5">
            <v>8.4344827586206907</v>
          </cell>
        </row>
        <row r="18">
          <cell r="B18">
            <v>6.8579999999999997</v>
          </cell>
          <cell r="C18">
            <v>119.634</v>
          </cell>
          <cell r="D18">
            <v>70.866</v>
          </cell>
          <cell r="E18">
            <v>60.706000000000003</v>
          </cell>
          <cell r="F18">
            <v>121.91199999999999</v>
          </cell>
          <cell r="G18">
            <v>114.28200000000002</v>
          </cell>
          <cell r="H18">
            <v>101.60000000000001</v>
          </cell>
          <cell r="I18">
            <v>37.847999999999999</v>
          </cell>
          <cell r="J18">
            <v>32.257999999999996</v>
          </cell>
          <cell r="K18">
            <v>60.673999999999992</v>
          </cell>
          <cell r="L18">
            <v>153.16200000000001</v>
          </cell>
          <cell r="M18">
            <v>60.451999999999984</v>
          </cell>
        </row>
      </sheetData>
      <sheetData sheetId="1">
        <row r="4">
          <cell r="B4">
            <v>3</v>
          </cell>
          <cell r="C4">
            <v>7</v>
          </cell>
          <cell r="D4">
            <v>4</v>
          </cell>
          <cell r="E4">
            <v>3</v>
          </cell>
          <cell r="F4">
            <v>8</v>
          </cell>
          <cell r="G4">
            <v>12</v>
          </cell>
          <cell r="H4">
            <v>6</v>
          </cell>
          <cell r="I4">
            <v>4</v>
          </cell>
          <cell r="J4">
            <v>5</v>
          </cell>
          <cell r="K4">
            <v>5</v>
          </cell>
          <cell r="L4">
            <v>6</v>
          </cell>
          <cell r="M4">
            <v>3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epilogo 2017"/>
      <sheetName val="fenomeni nell'anno"/>
    </sheetNames>
    <sheetDataSet>
      <sheetData sheetId="0">
        <row r="3">
          <cell r="B3">
            <v>-1.6903225806451614</v>
          </cell>
          <cell r="C3">
            <v>2.7321428571428572</v>
          </cell>
          <cell r="D3">
            <v>6.6451612903225818</v>
          </cell>
          <cell r="E3">
            <v>8.9233333333333338</v>
          </cell>
          <cell r="F3">
            <v>13.693548387096774</v>
          </cell>
          <cell r="G3">
            <v>18.983333333333334</v>
          </cell>
          <cell r="H3">
            <v>19.738709677419354</v>
          </cell>
          <cell r="I3">
            <v>20.035483870967742</v>
          </cell>
          <cell r="J3">
            <v>13.659999999999998</v>
          </cell>
          <cell r="K3">
            <v>9.1645161290322612</v>
          </cell>
          <cell r="L3">
            <v>2.9299999999999997</v>
          </cell>
          <cell r="M3">
            <v>-3.3903225806451611</v>
          </cell>
        </row>
        <row r="4">
          <cell r="B4">
            <v>1.8741935483870966</v>
          </cell>
          <cell r="C4">
            <v>5.9321428571428569</v>
          </cell>
          <cell r="D4">
            <v>12.03225806451613</v>
          </cell>
          <cell r="E4">
            <v>14.359999999999996</v>
          </cell>
          <cell r="F4">
            <v>18.867741935483874</v>
          </cell>
          <cell r="G4">
            <v>24.296666666666667</v>
          </cell>
          <cell r="H4">
            <v>25.122580645161293</v>
          </cell>
          <cell r="I4">
            <v>25.57419354838709</v>
          </cell>
          <cell r="J4">
            <v>18.666666666666668</v>
          </cell>
          <cell r="K4">
            <v>14.854838709677422</v>
          </cell>
          <cell r="L4">
            <v>7.1236666666666668</v>
          </cell>
          <cell r="M4">
            <v>0.40645161290322579</v>
          </cell>
        </row>
        <row r="5">
          <cell r="B5">
            <v>6.2032258064516119</v>
          </cell>
          <cell r="C5">
            <v>9.985714285714284</v>
          </cell>
          <cell r="D5">
            <v>17.548387096774192</v>
          </cell>
          <cell r="E5">
            <v>19.850000000000005</v>
          </cell>
          <cell r="F5">
            <v>23.85483870967742</v>
          </cell>
          <cell r="G5">
            <v>29.713333333333331</v>
          </cell>
          <cell r="H5">
            <v>30.590322580645168</v>
          </cell>
          <cell r="I5">
            <v>31.199999999999996</v>
          </cell>
          <cell r="J5">
            <v>24.103333333333335</v>
          </cell>
          <cell r="K5">
            <v>21.664516129032261</v>
          </cell>
          <cell r="L5">
            <v>12.466666666666665</v>
          </cell>
          <cell r="M5">
            <v>5.5032258064516135</v>
          </cell>
        </row>
        <row r="18">
          <cell r="B18">
            <v>9.3559999999999999</v>
          </cell>
          <cell r="C18">
            <v>48.480000000000004</v>
          </cell>
          <cell r="D18">
            <v>66.281999999999996</v>
          </cell>
          <cell r="E18">
            <v>37.084000000000003</v>
          </cell>
          <cell r="F18">
            <v>58.673999999999999</v>
          </cell>
          <cell r="G18">
            <v>148.33599999999998</v>
          </cell>
          <cell r="H18">
            <v>46.472000000000001</v>
          </cell>
          <cell r="I18">
            <v>36.576000000000015</v>
          </cell>
          <cell r="J18">
            <v>35.565999999999995</v>
          </cell>
          <cell r="K18">
            <v>1.524</v>
          </cell>
          <cell r="L18">
            <v>45.211999999999996</v>
          </cell>
          <cell r="M18">
            <v>37.380000000000003</v>
          </cell>
        </row>
      </sheetData>
      <sheetData sheetId="1">
        <row r="4">
          <cell r="B4">
            <v>2</v>
          </cell>
          <cell r="C4">
            <v>9</v>
          </cell>
          <cell r="D4">
            <v>7</v>
          </cell>
          <cell r="E4">
            <v>6</v>
          </cell>
          <cell r="F4">
            <v>5</v>
          </cell>
          <cell r="G4">
            <v>8</v>
          </cell>
          <cell r="H4">
            <v>6</v>
          </cell>
          <cell r="I4">
            <v>5</v>
          </cell>
          <cell r="J4">
            <v>3</v>
          </cell>
          <cell r="K4">
            <v>0</v>
          </cell>
          <cell r="L4">
            <v>4</v>
          </cell>
          <cell r="M4">
            <v>4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epilogo 2018"/>
      <sheetName val="fenomeni nell'anno"/>
    </sheetNames>
    <sheetDataSet>
      <sheetData sheetId="0">
        <row r="3">
          <cell r="B3">
            <v>1.5806451612903221</v>
          </cell>
          <cell r="C3">
            <v>0.42857142857142844</v>
          </cell>
          <cell r="D3">
            <v>3.5354838709677421</v>
          </cell>
          <cell r="E3">
            <v>10.593333333333334</v>
          </cell>
          <cell r="F3">
            <v>14.119354838709679</v>
          </cell>
          <cell r="G3">
            <v>18.369999999999997</v>
          </cell>
          <cell r="H3">
            <v>20.370967741935488</v>
          </cell>
          <cell r="I3">
            <v>20.248387096774195</v>
          </cell>
          <cell r="J3">
            <v>16.626666666666665</v>
          </cell>
          <cell r="K3">
            <v>11.274193548387098</v>
          </cell>
          <cell r="L3">
            <v>7.2966666666666686</v>
          </cell>
          <cell r="M3">
            <v>-3.2258064516128997E-2</v>
          </cell>
        </row>
        <row r="4">
          <cell r="B4">
            <v>5.1903225806451614</v>
          </cell>
          <cell r="C4">
            <v>3.3392857142857149</v>
          </cell>
          <cell r="D4">
            <v>7.3096774193548386</v>
          </cell>
          <cell r="E4">
            <v>15.533333333333333</v>
          </cell>
          <cell r="F4">
            <v>18.009677419354837</v>
          </cell>
          <cell r="G4">
            <v>23.15666666666667</v>
          </cell>
          <cell r="H4">
            <v>25.503548387096775</v>
          </cell>
          <cell r="I4">
            <v>25.583870967741941</v>
          </cell>
          <cell r="J4">
            <v>21.583333333333332</v>
          </cell>
          <cell r="K4">
            <v>15.399999999999999</v>
          </cell>
          <cell r="L4">
            <v>9.5266666666666673</v>
          </cell>
          <cell r="M4">
            <v>3.7645161290322577</v>
          </cell>
        </row>
        <row r="5">
          <cell r="B5">
            <v>9.6290322580645178</v>
          </cell>
          <cell r="C5">
            <v>7.0107142857142852</v>
          </cell>
          <cell r="D5">
            <v>11.619354838709677</v>
          </cell>
          <cell r="E5">
            <v>20.533333333333335</v>
          </cell>
          <cell r="F5">
            <v>22.977419354838705</v>
          </cell>
          <cell r="G5">
            <v>28.080000000000002</v>
          </cell>
          <cell r="H5">
            <v>30.883870967741927</v>
          </cell>
          <cell r="I5">
            <v>31.035483870967738</v>
          </cell>
          <cell r="J5">
            <v>27.206666666666667</v>
          </cell>
          <cell r="K5">
            <v>20.27741935483871</v>
          </cell>
          <cell r="L5">
            <v>12.219999999999997</v>
          </cell>
          <cell r="M5">
            <v>8.4645161290322584</v>
          </cell>
        </row>
        <row r="18">
          <cell r="B18">
            <v>112.75200000000002</v>
          </cell>
          <cell r="C18">
            <v>80.518000000000001</v>
          </cell>
          <cell r="D18">
            <v>79.015999999999991</v>
          </cell>
          <cell r="E18">
            <v>87.833999999999989</v>
          </cell>
          <cell r="F18">
            <v>191.00700000000001</v>
          </cell>
          <cell r="G18">
            <v>59.436</v>
          </cell>
          <cell r="H18">
            <v>174.27199999999999</v>
          </cell>
          <cell r="I18">
            <v>25.4</v>
          </cell>
          <cell r="J18">
            <v>42.418000000000006</v>
          </cell>
          <cell r="K18">
            <v>170.42800000000003</v>
          </cell>
          <cell r="L18">
            <v>137.922</v>
          </cell>
          <cell r="M18">
            <v>9.155999999999997</v>
          </cell>
        </row>
      </sheetData>
      <sheetData sheetId="1">
        <row r="4">
          <cell r="B4">
            <v>7</v>
          </cell>
          <cell r="C4">
            <v>10</v>
          </cell>
          <cell r="D4">
            <v>10</v>
          </cell>
          <cell r="E4">
            <v>7</v>
          </cell>
          <cell r="F4">
            <v>18</v>
          </cell>
          <cell r="G4">
            <v>8</v>
          </cell>
          <cell r="H4">
            <v>11</v>
          </cell>
          <cell r="I4">
            <v>2</v>
          </cell>
          <cell r="J4">
            <v>3</v>
          </cell>
          <cell r="K4">
            <v>9</v>
          </cell>
          <cell r="L4">
            <v>14</v>
          </cell>
          <cell r="M4">
            <v>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iepilogo 2019"/>
      <sheetName val="fenomeni nell'anno"/>
    </sheetNames>
    <sheetDataSet>
      <sheetData sheetId="0">
        <row r="3">
          <cell r="B3">
            <v>-2.3096774193548391</v>
          </cell>
          <cell r="C3">
            <v>0.13571428571428581</v>
          </cell>
          <cell r="D3">
            <v>4.8225806451612891</v>
          </cell>
          <cell r="E3">
            <v>8.5999999999999979</v>
          </cell>
          <cell r="F3">
            <v>11.461290322580647</v>
          </cell>
          <cell r="G3">
            <v>18.61</v>
          </cell>
          <cell r="H3">
            <v>20.72258064516129</v>
          </cell>
          <cell r="I3">
            <v>20.119354838709679</v>
          </cell>
          <cell r="J3">
            <v>15.616666666666665</v>
          </cell>
          <cell r="K3">
            <v>12.051612903225809</v>
          </cell>
          <cell r="L3">
            <v>6.1400000000000006</v>
          </cell>
          <cell r="M3">
            <v>2.7419354838709671</v>
          </cell>
        </row>
        <row r="4">
          <cell r="B4">
            <v>2.3967741935483864</v>
          </cell>
          <cell r="C4">
            <v>5.7571428571428589</v>
          </cell>
          <cell r="D4">
            <v>11.674193548387096</v>
          </cell>
          <cell r="E4">
            <v>13.41</v>
          </cell>
          <cell r="F4">
            <v>16.009677419354837</v>
          </cell>
          <cell r="G4">
            <v>24.383333333333329</v>
          </cell>
          <cell r="H4">
            <v>26.0741935483871</v>
          </cell>
          <cell r="I4">
            <v>24.86774193548387</v>
          </cell>
          <cell r="J4">
            <v>20.223333333333336</v>
          </cell>
          <cell r="K4">
            <v>15.632258064516128</v>
          </cell>
          <cell r="L4">
            <v>8.5100000000000016</v>
          </cell>
          <cell r="M4">
            <v>5.7035714285714274</v>
          </cell>
        </row>
        <row r="5">
          <cell r="B5">
            <v>8.3000000000000007</v>
          </cell>
          <cell r="C5">
            <v>12.62857142857143</v>
          </cell>
          <cell r="D5">
            <v>18.267741935483873</v>
          </cell>
          <cell r="E5">
            <v>18.403333333333332</v>
          </cell>
          <cell r="F5">
            <v>20.909677419354839</v>
          </cell>
          <cell r="G5">
            <v>29.836666666666662</v>
          </cell>
          <cell r="H5">
            <v>31.532258064516128</v>
          </cell>
          <cell r="I5">
            <v>29.767741935483869</v>
          </cell>
          <cell r="J5">
            <v>25.426666666666673</v>
          </cell>
          <cell r="K5">
            <v>19.612903225806452</v>
          </cell>
          <cell r="L5">
            <v>11.720000000000002</v>
          </cell>
          <cell r="M5">
            <v>9.5535483870967752</v>
          </cell>
        </row>
        <row r="18">
          <cell r="B18">
            <v>5.5879999999999992</v>
          </cell>
          <cell r="C18">
            <v>30.225999999999999</v>
          </cell>
          <cell r="D18">
            <v>7.3659999999999997</v>
          </cell>
          <cell r="E18">
            <v>95.97999999999999</v>
          </cell>
          <cell r="F18">
            <v>78.231000000000009</v>
          </cell>
          <cell r="G18">
            <v>18.542000000000002</v>
          </cell>
          <cell r="H18">
            <v>183.38800000000001</v>
          </cell>
          <cell r="I18">
            <v>118.08999999999999</v>
          </cell>
          <cell r="J18">
            <v>86.36</v>
          </cell>
          <cell r="K18">
            <v>116.07800000000002</v>
          </cell>
          <cell r="L18">
            <v>254.77399999999997</v>
          </cell>
          <cell r="M18">
            <v>72.135999999999996</v>
          </cell>
        </row>
      </sheetData>
      <sheetData sheetId="1">
        <row r="4">
          <cell r="B4">
            <v>1</v>
          </cell>
          <cell r="C4">
            <v>2</v>
          </cell>
          <cell r="D4">
            <v>1</v>
          </cell>
          <cell r="E4">
            <v>10</v>
          </cell>
          <cell r="F4">
            <v>10</v>
          </cell>
          <cell r="G4">
            <v>5</v>
          </cell>
          <cell r="H4">
            <v>5</v>
          </cell>
          <cell r="I4">
            <v>5</v>
          </cell>
          <cell r="J4">
            <v>5</v>
          </cell>
          <cell r="K4">
            <v>9</v>
          </cell>
          <cell r="L4">
            <v>17</v>
          </cell>
          <cell r="M4">
            <v>10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iepilogo 2020"/>
      <sheetName val="fenomeni nell'anno"/>
    </sheetNames>
    <sheetDataSet>
      <sheetData sheetId="0">
        <row r="3">
          <cell r="B3">
            <v>-0.61290322580645185</v>
          </cell>
          <cell r="C3">
            <v>2.6413793103448269</v>
          </cell>
          <cell r="D3">
            <v>4.9677419354838719</v>
          </cell>
          <cell r="E3">
            <v>8.8100000000000023</v>
          </cell>
          <cell r="F3">
            <v>14.658064516129032</v>
          </cell>
          <cell r="G3">
            <v>15.97666666666667</v>
          </cell>
          <cell r="H3">
            <v>20.090322580645164</v>
          </cell>
          <cell r="I3">
            <v>19.787096774193554</v>
          </cell>
          <cell r="J3">
            <v>15.666666666666668</v>
          </cell>
          <cell r="K3">
            <v>9.5903225806451609</v>
          </cell>
          <cell r="L3">
            <v>4.9766666666666675</v>
          </cell>
          <cell r="M3">
            <v>1.4096774193548387</v>
          </cell>
        </row>
        <row r="4">
          <cell r="B4">
            <v>3.6096774193548393</v>
          </cell>
          <cell r="C4">
            <v>8.4103448275862078</v>
          </cell>
          <cell r="D4">
            <v>9.425806451612905</v>
          </cell>
          <cell r="E4">
            <v>14.573333333333336</v>
          </cell>
          <cell r="F4">
            <v>19.174193548387098</v>
          </cell>
          <cell r="G4">
            <v>21.04666666666667</v>
          </cell>
          <cell r="H4">
            <v>25.090322580645157</v>
          </cell>
          <cell r="I4">
            <v>25.074193548387097</v>
          </cell>
          <cell r="J4">
            <v>20.666666666666671</v>
          </cell>
          <cell r="K4">
            <v>13.14193548387097</v>
          </cell>
          <cell r="L4">
            <v>8.7266666666666683</v>
          </cell>
          <cell r="M4">
            <v>3.8096774193548386</v>
          </cell>
        </row>
        <row r="5">
          <cell r="B5">
            <v>9.3935483870967715</v>
          </cell>
          <cell r="C5">
            <v>15.362068965517237</v>
          </cell>
          <cell r="D5">
            <v>14.296774193548389</v>
          </cell>
          <cell r="E5">
            <v>20.313333333333329</v>
          </cell>
          <cell r="F5">
            <v>24.00645161290322</v>
          </cell>
          <cell r="G5">
            <v>26.636666666666667</v>
          </cell>
          <cell r="H5">
            <v>30.022580645161288</v>
          </cell>
          <cell r="I5">
            <v>30.577419354838714</v>
          </cell>
          <cell r="J5">
            <v>26.060000000000002</v>
          </cell>
          <cell r="K5">
            <v>17.690322580645162</v>
          </cell>
          <cell r="L5">
            <v>13.693333333333332</v>
          </cell>
          <cell r="M5">
            <v>6.8354838709677432</v>
          </cell>
        </row>
        <row r="18">
          <cell r="B18">
            <v>7.620000000000001</v>
          </cell>
          <cell r="C18">
            <v>0.50800000000000001</v>
          </cell>
          <cell r="D18">
            <v>25.43</v>
          </cell>
          <cell r="E18">
            <v>138.17600000000002</v>
          </cell>
          <cell r="F18">
            <v>112.014</v>
          </cell>
          <cell r="G18">
            <v>233.40400000000002</v>
          </cell>
          <cell r="H18">
            <v>43.687999999999995</v>
          </cell>
          <cell r="I18">
            <v>99.06</v>
          </cell>
          <cell r="J18">
            <v>23.621999999999996</v>
          </cell>
          <cell r="K18">
            <v>98.298000000000016</v>
          </cell>
          <cell r="L18">
            <v>4.3179999999999996</v>
          </cell>
          <cell r="M18">
            <v>50.8</v>
          </cell>
        </row>
      </sheetData>
      <sheetData sheetId="1">
        <row r="4">
          <cell r="B4">
            <v>2</v>
          </cell>
          <cell r="C4">
            <v>0</v>
          </cell>
          <cell r="D4">
            <v>6</v>
          </cell>
          <cell r="E4">
            <v>6</v>
          </cell>
          <cell r="F4">
            <v>6</v>
          </cell>
          <cell r="G4">
            <v>16</v>
          </cell>
          <cell r="H4">
            <v>5</v>
          </cell>
          <cell r="I4">
            <v>8</v>
          </cell>
          <cell r="J4">
            <v>5</v>
          </cell>
          <cell r="K4">
            <v>6</v>
          </cell>
          <cell r="L4">
            <v>0</v>
          </cell>
          <cell r="M4">
            <v>9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iepilogo 2021"/>
      <sheetName val="fenomeni nell'anno"/>
    </sheetNames>
    <sheetDataSet>
      <sheetData sheetId="0">
        <row r="3">
          <cell r="B3">
            <v>-0.64193548387096788</v>
          </cell>
          <cell r="C3">
            <v>2.914285714285715</v>
          </cell>
          <cell r="D3">
            <v>4.4806451612903224</v>
          </cell>
          <cell r="E3">
            <v>7.5266666666666673</v>
          </cell>
          <cell r="F3">
            <v>11.903225806451612</v>
          </cell>
          <cell r="G3">
            <v>18.783333333333342</v>
          </cell>
          <cell r="H3">
            <v>19.561290322580643</v>
          </cell>
          <cell r="I3">
            <v>19.525806451612905</v>
          </cell>
          <cell r="J3">
            <v>16.933333333333334</v>
          </cell>
          <cell r="K3">
            <v>9.1709677419354847</v>
          </cell>
          <cell r="L3">
            <v>5.0066666666666659</v>
          </cell>
          <cell r="M3">
            <v>-1.3870967741935485</v>
          </cell>
        </row>
        <row r="4">
          <cell r="B4">
            <v>2.851612903225806</v>
          </cell>
          <cell r="C4">
            <v>7.1000000000000005</v>
          </cell>
          <cell r="D4">
            <v>10.229032258064514</v>
          </cell>
          <cell r="E4">
            <v>12.420000000000003</v>
          </cell>
          <cell r="F4">
            <v>16.938709677419361</v>
          </cell>
          <cell r="G4">
            <v>23.76</v>
          </cell>
          <cell r="H4">
            <v>24.467741935483868</v>
          </cell>
          <cell r="I4">
            <v>24.596774193548384</v>
          </cell>
          <cell r="J4">
            <v>21.6</v>
          </cell>
          <cell r="K4">
            <v>13.577419354838709</v>
          </cell>
          <cell r="L4">
            <v>8.0000000000000018</v>
          </cell>
          <cell r="M4">
            <v>2.3387096774193554</v>
          </cell>
        </row>
        <row r="5">
          <cell r="B5">
            <v>7.4709677419354827</v>
          </cell>
          <cell r="C5">
            <v>12.010714285714288</v>
          </cell>
          <cell r="D5">
            <v>15.919354838709678</v>
          </cell>
          <cell r="E5">
            <v>17.446666666666665</v>
          </cell>
          <cell r="F5">
            <v>22.106451612903232</v>
          </cell>
          <cell r="G5">
            <v>29.119999999999997</v>
          </cell>
          <cell r="H5">
            <v>29.729032258064525</v>
          </cell>
          <cell r="I5">
            <v>29.880645161290325</v>
          </cell>
          <cell r="J5">
            <v>26.63</v>
          </cell>
          <cell r="K5">
            <v>19.012903225806458</v>
          </cell>
          <cell r="L5">
            <v>11.510000000000003</v>
          </cell>
          <cell r="M5">
            <v>7.741935483870968</v>
          </cell>
        </row>
        <row r="18">
          <cell r="B18">
            <v>106.218</v>
          </cell>
          <cell r="C18">
            <v>21.082000000000004</v>
          </cell>
          <cell r="D18">
            <v>5.08</v>
          </cell>
          <cell r="E18">
            <v>82.549999999999983</v>
          </cell>
          <cell r="F18">
            <v>50.03799999999999</v>
          </cell>
          <cell r="G18">
            <v>101.346</v>
          </cell>
          <cell r="H18">
            <v>175.00200000000001</v>
          </cell>
          <cell r="I18">
            <v>5.8419999999999996</v>
          </cell>
          <cell r="J18">
            <v>36.322000000000003</v>
          </cell>
          <cell r="K18">
            <v>26.67</v>
          </cell>
          <cell r="L18">
            <v>110.49000000000002</v>
          </cell>
          <cell r="M18">
            <v>12.445999999999998</v>
          </cell>
        </row>
      </sheetData>
      <sheetData sheetId="1">
        <row r="4">
          <cell r="B4">
            <v>10</v>
          </cell>
          <cell r="C4">
            <v>4</v>
          </cell>
          <cell r="D4">
            <v>1</v>
          </cell>
          <cell r="E4">
            <v>10</v>
          </cell>
          <cell r="F4">
            <v>5</v>
          </cell>
          <cell r="G4">
            <v>7</v>
          </cell>
          <cell r="H4">
            <v>7</v>
          </cell>
          <cell r="I4">
            <v>2</v>
          </cell>
          <cell r="J4">
            <v>3</v>
          </cell>
          <cell r="K4">
            <v>5</v>
          </cell>
          <cell r="L4">
            <v>11</v>
          </cell>
          <cell r="M4">
            <v>1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iepilogo 2022"/>
      <sheetName val="fenomeni nell'anno"/>
    </sheetNames>
    <sheetDataSet>
      <sheetData sheetId="0">
        <row r="3">
          <cell r="B3">
            <v>-1.7</v>
          </cell>
          <cell r="C3">
            <v>1.1928571428571426</v>
          </cell>
          <cell r="D3">
            <v>4.0483870967741939</v>
          </cell>
          <cell r="E3">
            <v>8.8899999999999988</v>
          </cell>
          <cell r="F3">
            <v>15.619354838709675</v>
          </cell>
          <cell r="G3">
            <v>20.049999999999997</v>
          </cell>
          <cell r="H3">
            <v>22.767741935483869</v>
          </cell>
          <cell r="I3">
            <v>20.351612903225806</v>
          </cell>
          <cell r="J3">
            <v>15.906666666666668</v>
          </cell>
          <cell r="K3">
            <v>13.467741935483874</v>
          </cell>
          <cell r="L3">
            <v>4.9300000000000006</v>
          </cell>
          <cell r="M3">
            <v>-4.8387096774193533E-2</v>
          </cell>
        </row>
        <row r="4">
          <cell r="B4">
            <v>2.7645161290322591</v>
          </cell>
          <cell r="C4">
            <v>6.9571428571428573</v>
          </cell>
          <cell r="D4">
            <v>9.0774193548387085</v>
          </cell>
          <cell r="E4">
            <v>14.016666666666669</v>
          </cell>
          <cell r="F4">
            <v>20.383870967741938</v>
          </cell>
          <cell r="G4">
            <v>25.526666666666664</v>
          </cell>
          <cell r="H4">
            <v>28.254838709677419</v>
          </cell>
          <cell r="I4">
            <v>26.003225806451606</v>
          </cell>
          <cell r="J4">
            <v>20.64</v>
          </cell>
          <cell r="K4">
            <v>17.383870967741938</v>
          </cell>
          <cell r="L4">
            <v>8.870000000000001</v>
          </cell>
          <cell r="M4">
            <v>2.7322580645161292</v>
          </cell>
        </row>
        <row r="5">
          <cell r="B5">
            <v>9.203225806451611</v>
          </cell>
          <cell r="C5">
            <v>13.828571428571427</v>
          </cell>
          <cell r="D5">
            <v>14.522580645161289</v>
          </cell>
          <cell r="E5">
            <v>19.61333333333333</v>
          </cell>
          <cell r="F5">
            <v>25.477419354838716</v>
          </cell>
          <cell r="G5">
            <v>30.84</v>
          </cell>
          <cell r="H5">
            <v>33.651612903225811</v>
          </cell>
          <cell r="I5">
            <v>31.641935483870956</v>
          </cell>
          <cell r="J5">
            <v>25.963333333333331</v>
          </cell>
          <cell r="K5">
            <v>22.487096774193549</v>
          </cell>
          <cell r="L5">
            <v>14.163333333333332</v>
          </cell>
          <cell r="M5">
            <v>6.4387096774193546</v>
          </cell>
        </row>
        <row r="18">
          <cell r="B18">
            <v>3.302</v>
          </cell>
          <cell r="C18">
            <v>1.27</v>
          </cell>
          <cell r="D18">
            <v>11.683999999999999</v>
          </cell>
          <cell r="E18">
            <v>10.414</v>
          </cell>
          <cell r="F18">
            <v>54.373999999999995</v>
          </cell>
          <cell r="G18">
            <v>18.701999999999998</v>
          </cell>
          <cell r="H18">
            <v>64.262</v>
          </cell>
          <cell r="I18">
            <v>178.74799999999999</v>
          </cell>
          <cell r="J18">
            <v>22.582000000000001</v>
          </cell>
          <cell r="K18">
            <v>34.543999999999997</v>
          </cell>
          <cell r="L18">
            <v>32.994</v>
          </cell>
          <cell r="M18">
            <v>41.402000000000001</v>
          </cell>
        </row>
      </sheetData>
      <sheetData sheetId="1">
        <row r="4">
          <cell r="B4">
            <v>1</v>
          </cell>
          <cell r="C4">
            <v>0</v>
          </cell>
          <cell r="D4">
            <v>2</v>
          </cell>
          <cell r="E4">
            <v>2</v>
          </cell>
          <cell r="F4">
            <v>9</v>
          </cell>
          <cell r="G4">
            <v>4</v>
          </cell>
          <cell r="H4">
            <v>5</v>
          </cell>
          <cell r="I4">
            <v>6</v>
          </cell>
          <cell r="J4">
            <v>5</v>
          </cell>
          <cell r="K4">
            <v>2</v>
          </cell>
          <cell r="L4">
            <v>6</v>
          </cell>
          <cell r="M4">
            <v>7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iepilogo 2023"/>
      <sheetName val="fenomeni nell'anno"/>
    </sheetNames>
    <sheetDataSet>
      <sheetData sheetId="0">
        <row r="3">
          <cell r="B3">
            <v>0.85483870967741915</v>
          </cell>
          <cell r="C3">
            <v>1.0964285714285713</v>
          </cell>
          <cell r="D3">
            <v>5.8225806451612891</v>
          </cell>
          <cell r="E3">
            <v>8.57</v>
          </cell>
          <cell r="F3">
            <v>13.312903225806451</v>
          </cell>
          <cell r="G3">
            <v>18.366666666666667</v>
          </cell>
          <cell r="H3">
            <v>21.393548387096779</v>
          </cell>
          <cell r="I3">
            <v>20.048387096774189</v>
          </cell>
          <cell r="J3">
            <v>16.369999999999997</v>
          </cell>
          <cell r="K3">
            <v>13.122580645161291</v>
          </cell>
          <cell r="L3">
            <v>3.4266666666666672</v>
          </cell>
          <cell r="M3">
            <v>1.3483870967741938</v>
          </cell>
        </row>
        <row r="4">
          <cell r="B4">
            <v>4.2903225806451619</v>
          </cell>
          <cell r="C4">
            <v>6.3703703703703702</v>
          </cell>
          <cell r="D4">
            <v>11.522580645161289</v>
          </cell>
          <cell r="E4">
            <v>14.336666666666666</v>
          </cell>
          <cell r="F4">
            <v>17.461290322580645</v>
          </cell>
          <cell r="G4">
            <v>23.110000000000003</v>
          </cell>
          <cell r="H4">
            <v>26.254838709677419</v>
          </cell>
          <cell r="I4">
            <v>25.806451612903221</v>
          </cell>
          <cell r="J4">
            <v>21.513333333333332</v>
          </cell>
          <cell r="K4">
            <v>17.164516129032258</v>
          </cell>
          <cell r="L4">
            <v>8.2466666666666679</v>
          </cell>
          <cell r="M4">
            <v>5.193548387096774</v>
          </cell>
        </row>
        <row r="5">
          <cell r="B5">
            <v>8.925806451612905</v>
          </cell>
          <cell r="C5">
            <v>12.596428571428572</v>
          </cell>
          <cell r="D5">
            <v>17.106451612903225</v>
          </cell>
          <cell r="E5">
            <v>19.866666666666667</v>
          </cell>
          <cell r="F5">
            <v>22.464516129032258</v>
          </cell>
          <cell r="G5">
            <v>28.15</v>
          </cell>
          <cell r="H5">
            <v>31.441935483870971</v>
          </cell>
          <cell r="I5">
            <v>31.529032258064511</v>
          </cell>
          <cell r="J5">
            <v>27.079999999999995</v>
          </cell>
          <cell r="K5">
            <v>22.051612903225802</v>
          </cell>
          <cell r="L5">
            <v>13.990000000000004</v>
          </cell>
          <cell r="M5">
            <v>10.577419354838707</v>
          </cell>
        </row>
        <row r="18">
          <cell r="B18">
            <v>6.35</v>
          </cell>
          <cell r="C18">
            <v>13.700000000000001</v>
          </cell>
          <cell r="D18">
            <v>17.271999999999998</v>
          </cell>
          <cell r="E18">
            <v>33.024000000000001</v>
          </cell>
          <cell r="F18">
            <v>252.22199999999998</v>
          </cell>
          <cell r="G18">
            <v>197.10399999999998</v>
          </cell>
          <cell r="H18">
            <v>24.638000000000002</v>
          </cell>
          <cell r="I18">
            <v>102.36199999999999</v>
          </cell>
          <cell r="J18">
            <v>41.402000000000001</v>
          </cell>
          <cell r="K18">
            <v>65.278000000000006</v>
          </cell>
          <cell r="L18">
            <v>23.114000000000001</v>
          </cell>
          <cell r="M18">
            <v>13.715999999999999</v>
          </cell>
        </row>
      </sheetData>
      <sheetData sheetId="1">
        <row r="4">
          <cell r="B4">
            <v>3</v>
          </cell>
          <cell r="C4">
            <v>3</v>
          </cell>
          <cell r="D4">
            <v>3</v>
          </cell>
          <cell r="E4">
            <v>5</v>
          </cell>
          <cell r="F4">
            <v>20</v>
          </cell>
          <cell r="G4">
            <v>12</v>
          </cell>
          <cell r="H4">
            <v>4</v>
          </cell>
          <cell r="I4">
            <v>6</v>
          </cell>
          <cell r="J4">
            <v>7</v>
          </cell>
          <cell r="K4">
            <v>7</v>
          </cell>
          <cell r="L4">
            <v>5</v>
          </cell>
          <cell r="M4">
            <v>2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iepilogo 2024"/>
      <sheetName val="fenomeni nell'anno"/>
      <sheetName val="Riepilogo 2023"/>
    </sheetNames>
    <sheetDataSet>
      <sheetData sheetId="0">
        <row r="3">
          <cell r="B3">
            <v>-0.25161290322580643</v>
          </cell>
          <cell r="C3">
            <v>3.8482758620689652</v>
          </cell>
          <cell r="D3">
            <v>6.7677419354838726</v>
          </cell>
          <cell r="E3">
            <v>9.1100000000000012</v>
          </cell>
          <cell r="F3">
            <v>13.174193548387098</v>
          </cell>
          <cell r="G3">
            <v>17.266666666666666</v>
          </cell>
          <cell r="H3">
            <v>21.709677419354836</v>
          </cell>
          <cell r="I3">
            <v>21.419354838709676</v>
          </cell>
          <cell r="J3">
            <v>14.883333333333328</v>
          </cell>
          <cell r="K3">
            <v>13.116129032258069</v>
          </cell>
          <cell r="L3">
            <v>3.58</v>
          </cell>
          <cell r="M3">
            <v>-0.36774193548387091</v>
          </cell>
        </row>
        <row r="4">
          <cell r="B4">
            <v>3.6258064516129034</v>
          </cell>
          <cell r="C4">
            <v>8.3071428571428587</v>
          </cell>
          <cell r="D4">
            <v>10.841935483870964</v>
          </cell>
          <cell r="E4">
            <v>14.143333333333333</v>
          </cell>
          <cell r="F4">
            <v>17.096774193548391</v>
          </cell>
          <cell r="G4">
            <v>21.726666666666667</v>
          </cell>
          <cell r="H4">
            <v>26.506451612903227</v>
          </cell>
          <cell r="I4">
            <v>26.593548387096781</v>
          </cell>
          <cell r="J4">
            <v>19.276666666666664</v>
          </cell>
          <cell r="K4">
            <v>15.680645161290322</v>
          </cell>
          <cell r="L4">
            <v>7.6466666666666674</v>
          </cell>
          <cell r="M4">
            <v>3.9387096774193551</v>
          </cell>
        </row>
        <row r="5">
          <cell r="B5">
            <v>8.8451612903225811</v>
          </cell>
          <cell r="C5">
            <v>13.731034482758622</v>
          </cell>
          <cell r="D5">
            <v>15.535483870967749</v>
          </cell>
          <cell r="E5">
            <v>19.45</v>
          </cell>
          <cell r="F5">
            <v>21.616129032258073</v>
          </cell>
          <cell r="G5">
            <v>26.646666666666661</v>
          </cell>
          <cell r="H5">
            <v>31.235483870967737</v>
          </cell>
          <cell r="I5">
            <v>32.238709677419358</v>
          </cell>
          <cell r="J5">
            <v>24.376666666666669</v>
          </cell>
          <cell r="K5">
            <v>19.274193548387096</v>
          </cell>
          <cell r="L5">
            <v>13.313333333333334</v>
          </cell>
          <cell r="M5">
            <v>10.116129032258064</v>
          </cell>
        </row>
        <row r="18">
          <cell r="B18">
            <v>36.321999999999989</v>
          </cell>
          <cell r="C18">
            <v>112.0014</v>
          </cell>
          <cell r="D18">
            <v>166.36999999999995</v>
          </cell>
          <cell r="E18">
            <v>61.466999999999999</v>
          </cell>
          <cell r="F18">
            <v>255.52399999999994</v>
          </cell>
          <cell r="G18">
            <v>94.488</v>
          </cell>
          <cell r="H18">
            <v>107.95000000000002</v>
          </cell>
          <cell r="I18">
            <v>76.454000000000008</v>
          </cell>
          <cell r="J18">
            <v>101.85400000000001</v>
          </cell>
          <cell r="K18">
            <v>197.48400000000004</v>
          </cell>
          <cell r="L18">
            <v>10.161999999999999</v>
          </cell>
          <cell r="M18">
            <v>2.7959999999999998</v>
          </cell>
        </row>
      </sheetData>
      <sheetData sheetId="1">
        <row r="4">
          <cell r="B4">
            <v>3</v>
          </cell>
          <cell r="C4">
            <v>10</v>
          </cell>
          <cell r="D4">
            <v>13</v>
          </cell>
          <cell r="E4">
            <v>8</v>
          </cell>
          <cell r="F4">
            <v>16</v>
          </cell>
          <cell r="G4">
            <v>9</v>
          </cell>
          <cell r="H4">
            <v>6</v>
          </cell>
          <cell r="I4">
            <v>6</v>
          </cell>
          <cell r="J4">
            <v>9</v>
          </cell>
          <cell r="K4">
            <v>14</v>
          </cell>
          <cell r="L4">
            <v>1</v>
          </cell>
          <cell r="M4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0"/>
  <sheetViews>
    <sheetView tabSelected="1" topLeftCell="A13" workbookViewId="0">
      <selection activeCell="H43" sqref="H43"/>
    </sheetView>
  </sheetViews>
  <sheetFormatPr defaultRowHeight="12.75" x14ac:dyDescent="0.2"/>
  <cols>
    <col min="1" max="1" width="15.140625" customWidth="1"/>
    <col min="2" max="2" width="8.28515625" bestFit="1" customWidth="1"/>
    <col min="3" max="3" width="8.7109375" bestFit="1" customWidth="1"/>
    <col min="4" max="4" width="9.5703125" customWidth="1"/>
    <col min="5" max="5" width="8.5703125" bestFit="1" customWidth="1"/>
    <col min="6" max="6" width="10.140625" bestFit="1" customWidth="1"/>
    <col min="7" max="7" width="8.7109375" bestFit="1" customWidth="1"/>
    <col min="8" max="8" width="9.140625" bestFit="1" customWidth="1"/>
    <col min="9" max="9" width="8.140625" bestFit="1" customWidth="1"/>
    <col min="11" max="11" width="8.28515625" bestFit="1" customWidth="1"/>
    <col min="13" max="13" width="8.7109375" bestFit="1" customWidth="1"/>
    <col min="14" max="14" width="8.28515625" bestFit="1" customWidth="1"/>
    <col min="16" max="16" width="14.140625" bestFit="1" customWidth="1"/>
    <col min="17" max="17" width="7.7109375" bestFit="1" customWidth="1"/>
    <col min="18" max="18" width="8" bestFit="1" customWidth="1"/>
    <col min="19" max="19" width="5.5703125" bestFit="1" customWidth="1"/>
    <col min="20" max="20" width="6.5703125" bestFit="1" customWidth="1"/>
    <col min="21" max="22" width="6.7109375" bestFit="1" customWidth="1"/>
    <col min="23" max="23" width="5.85546875" bestFit="1" customWidth="1"/>
    <col min="24" max="24" width="6.42578125" bestFit="1" customWidth="1"/>
    <col min="26" max="26" width="6.7109375" bestFit="1" customWidth="1"/>
    <col min="28" max="28" width="8.7109375" bestFit="1" customWidth="1"/>
    <col min="29" max="29" width="6.5703125" bestFit="1" customWidth="1"/>
  </cols>
  <sheetData>
    <row r="1" spans="1:29" s="33" customFormat="1" ht="12" x14ac:dyDescent="0.2">
      <c r="A1" s="44" t="s">
        <v>49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P1" s="44" t="s">
        <v>50</v>
      </c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pans="1:29" s="33" customFormat="1" ht="12" x14ac:dyDescent="0.2">
      <c r="A2" s="34" t="s">
        <v>0</v>
      </c>
      <c r="B2" s="34" t="s">
        <v>5</v>
      </c>
      <c r="C2" s="34" t="s">
        <v>6</v>
      </c>
      <c r="D2" s="34" t="s">
        <v>7</v>
      </c>
      <c r="E2" s="34" t="s">
        <v>8</v>
      </c>
      <c r="F2" s="34" t="s">
        <v>9</v>
      </c>
      <c r="G2" s="34" t="s">
        <v>10</v>
      </c>
      <c r="H2" s="34" t="s">
        <v>11</v>
      </c>
      <c r="I2" s="34" t="s">
        <v>12</v>
      </c>
      <c r="J2" s="34" t="s">
        <v>13</v>
      </c>
      <c r="K2" s="34" t="s">
        <v>14</v>
      </c>
      <c r="L2" s="34" t="s">
        <v>15</v>
      </c>
      <c r="M2" s="34" t="s">
        <v>16</v>
      </c>
      <c r="N2" s="41" t="s">
        <v>58</v>
      </c>
      <c r="P2" s="34" t="s">
        <v>0</v>
      </c>
      <c r="Q2" s="34" t="s">
        <v>5</v>
      </c>
      <c r="R2" s="34" t="s">
        <v>6</v>
      </c>
      <c r="S2" s="34" t="s">
        <v>7</v>
      </c>
      <c r="T2" s="34" t="s">
        <v>8</v>
      </c>
      <c r="U2" s="34" t="s">
        <v>9</v>
      </c>
      <c r="V2" s="34" t="s">
        <v>10</v>
      </c>
      <c r="W2" s="34" t="s">
        <v>11</v>
      </c>
      <c r="X2" s="34" t="s">
        <v>12</v>
      </c>
      <c r="Y2" s="34" t="s">
        <v>13</v>
      </c>
      <c r="Z2" s="34" t="s">
        <v>14</v>
      </c>
      <c r="AA2" s="34" t="s">
        <v>15</v>
      </c>
      <c r="AB2" s="34" t="s">
        <v>16</v>
      </c>
      <c r="AC2" s="41" t="s">
        <v>58</v>
      </c>
    </row>
    <row r="3" spans="1:29" s="33" customFormat="1" ht="12" x14ac:dyDescent="0.2">
      <c r="A3" s="33" t="s">
        <v>1</v>
      </c>
      <c r="B3" s="35">
        <f>AVERAGE(B4:B5)</f>
        <v>2.1999999999999997</v>
      </c>
      <c r="C3" s="35">
        <f>AVERAGE(C4:C5)</f>
        <v>3.9499999999999997</v>
      </c>
      <c r="D3" s="35">
        <f t="shared" ref="D3:M3" si="0">AVERAGE(D4:D5)</f>
        <v>8.75</v>
      </c>
      <c r="E3" s="35">
        <f t="shared" si="0"/>
        <v>13</v>
      </c>
      <c r="F3" s="35">
        <f t="shared" si="0"/>
        <v>17.2</v>
      </c>
      <c r="G3" s="35">
        <f t="shared" si="0"/>
        <v>21.1</v>
      </c>
      <c r="H3" s="35">
        <f t="shared" si="0"/>
        <v>23.9</v>
      </c>
      <c r="I3" s="35">
        <f t="shared" si="0"/>
        <v>22.65</v>
      </c>
      <c r="J3" s="35">
        <f t="shared" si="0"/>
        <v>19.200000000000003</v>
      </c>
      <c r="K3" s="35">
        <f t="shared" si="0"/>
        <v>13.3</v>
      </c>
      <c r="L3" s="35">
        <f t="shared" si="0"/>
        <v>7.25</v>
      </c>
      <c r="M3" s="35">
        <f t="shared" si="0"/>
        <v>3.5</v>
      </c>
      <c r="N3" s="35">
        <f>AVERAGE(D3:M3)</f>
        <v>14.984999999999999</v>
      </c>
      <c r="P3" s="33" t="s">
        <v>1</v>
      </c>
      <c r="Q3" s="35">
        <f>AVERAGE('[1]Riepilogo 2004'!$B$4,'[2]Riepilogo 2005'!$B$4,'[3]Riepilogo 2006'!$B$4,'[4]Riepilogo 2007'!$B$4,'[5]Riepilogo 2008'!$B$4,'[6]Riepilogo 2009'!$B$4,'[7]Riepilogo 2010'!$B$4)</f>
        <v>1.6564516129032261</v>
      </c>
      <c r="R3" s="35">
        <f>AVERAGE('[1]Riepilogo 2004'!$C$4,'[2]Riepilogo 2005'!$C$4,'[3]Riepilogo 2006'!$C$4,'[4]Riepilogo 2007'!$C$4,'[5]Riepilogo 2008'!$C$4,'[6]Riepilogo 2009'!$C$4,'[7]Riepilogo 2010'!$C$4)</f>
        <v>4.1380893736805069</v>
      </c>
      <c r="S3" s="35">
        <f>AVERAGE('[1]Riepilogo 2004'!$D$4,'[2]Riepilogo 2005'!$D$4,'[3]Riepilogo 2006'!$D$4,'[4]Riepilogo 2007'!$D$4,'[5]Riepilogo 2008'!$D$4,'[6]Riepilogo 2009'!$D$4,'[7]Riepilogo 2010'!$D$4)</f>
        <v>9.2317972350230395</v>
      </c>
      <c r="T3" s="35">
        <f>AVERAGE('[1]Riepilogo 2004'!$E$4,'[2]Riepilogo 2005'!$E$4,'[3]Riepilogo 2006'!$E$4,'[4]Riepilogo 2007'!$E$4,'[5]Riepilogo 2008'!$E$4,'[6]Riepilogo 2009'!$E$4,'[7]Riepilogo 2010'!$E$4)</f>
        <v>13.906091954022987</v>
      </c>
      <c r="U3" s="35">
        <f>AVERAGE('[1]Riepilogo 2004'!$F$4,'[2]Riepilogo 2005'!$F$4,'[3]Riepilogo 2006'!$F$4,'[4]Riepilogo 2007'!$F$4,'[5]Riepilogo 2008'!$F$4,'[6]Riepilogo 2009'!$F$4,'[7]Riepilogo 2010'!$F$4)</f>
        <v>18.455760368663594</v>
      </c>
      <c r="V3" s="35">
        <f>AVERAGE('[1]Riepilogo 2004'!$G$4,'[2]Riepilogo 2005'!$G$4,'[3]Riepilogo 2006'!$G$4,'[4]Riepilogo 2007'!$G$4,'[5]Riepilogo 2008'!$G$4,'[6]Riepilogo 2009'!$G$4,'[7]Riepilogo 2010'!$G$4)</f>
        <v>22.714285714285715</v>
      </c>
      <c r="W3" s="35">
        <f>AVERAGE('[1]Riepilogo 2004'!$H$4,'[2]Riepilogo 2005'!$H$4,'[3]Riepilogo 2006'!$H$4,'[4]Riepilogo 2007'!$H$4,'[5]Riepilogo 2008'!$H$4,'[6]Riepilogo 2009'!$H$4,'[7]Riepilogo 2010'!$H$4)</f>
        <v>25.323502304147464</v>
      </c>
      <c r="X3" s="35">
        <f>AVERAGE('[1]Riepilogo 2004'!$I$4,'[2]Riepilogo 2005'!$I$4,'[3]Riepilogo 2006'!$I$4,'[4]Riepilogo 2007'!$I$4,'[5]Riepilogo 2008'!$I$4,'[6]Riepilogo 2009'!$I$4,'[7]Riepilogo 2010'!$I$4)</f>
        <v>23.482488479262667</v>
      </c>
      <c r="Y3" s="35">
        <f>AVERAGE('[1]Riepilogo 2004'!$J$4,'[2]Riepilogo 2005'!$J$4,'[3]Riepilogo 2006'!$J$4,'[4]Riepilogo 2007'!$J$4,'[5]Riepilogo 2008'!$J$4,'[6]Riepilogo 2009'!$J$4,'[7]Riepilogo 2010'!$J$4)</f>
        <v>19.576190476190476</v>
      </c>
      <c r="Z3" s="35">
        <f>AVERAGE('[1]Riepilogo 2004'!$K$4,'[2]Riepilogo 2005'!$K$4,'[3]Riepilogo 2006'!$K$4,'[4]Riepilogo 2007'!$K$4,'[5]Riepilogo 2008'!$K$4,'[6]Riepilogo 2009'!$K$4,'[7]Riepilogo 2010'!$K$4)</f>
        <v>13.816129032258063</v>
      </c>
      <c r="AA3" s="35">
        <f>AVERAGE('[1]Riepilogo 2004'!$L$4,'[2]Riepilogo 2005'!$L$4,'[3]Riepilogo 2006'!$L$4,'[4]Riepilogo 2007'!$L$4,'[5]Riepilogo 2008'!$L$4,'[6]Riepilogo 2009'!$L$4,'[7]Riepilogo 2010'!$L$4)</f>
        <v>7.5342857142857147</v>
      </c>
      <c r="AB3" s="35">
        <f>AVERAGE('[1]Riepilogo 2004'!$M$4,'[2]Riepilogo 2005'!$M$4,'[3]Riepilogo 2006'!$M$4,'[4]Riepilogo 2007'!$M$4,'[5]Riepilogo 2008'!$M$4,'[6]Riepilogo 2009'!$M$4,'[7]Riepilogo 2010'!$M$4)</f>
        <v>2.2046082949308756</v>
      </c>
      <c r="AC3" s="35">
        <f>AVERAGE(S3:AB3)</f>
        <v>15.624513957307059</v>
      </c>
    </row>
    <row r="4" spans="1:29" s="33" customFormat="1" ht="12" x14ac:dyDescent="0.2">
      <c r="A4" s="33" t="s">
        <v>2</v>
      </c>
      <c r="B4" s="36">
        <v>-0.7</v>
      </c>
      <c r="C4" s="36">
        <v>0.8</v>
      </c>
      <c r="D4" s="36">
        <v>4.8</v>
      </c>
      <c r="E4" s="36">
        <v>8.5</v>
      </c>
      <c r="F4" s="36">
        <v>12.7</v>
      </c>
      <c r="G4" s="36">
        <v>16.399999999999999</v>
      </c>
      <c r="H4" s="36">
        <v>19</v>
      </c>
      <c r="I4" s="36">
        <v>18.100000000000001</v>
      </c>
      <c r="J4" s="36">
        <v>14.8</v>
      </c>
      <c r="K4" s="36">
        <v>9.5</v>
      </c>
      <c r="L4" s="36">
        <v>4.4000000000000004</v>
      </c>
      <c r="M4" s="36">
        <v>0.7</v>
      </c>
      <c r="N4" s="35">
        <f>AVERAGE(D4:M4)</f>
        <v>10.89</v>
      </c>
      <c r="P4" s="33" t="s">
        <v>2</v>
      </c>
      <c r="Q4" s="35">
        <f>AVERAGE('[1]Riepilogo 2004'!$B$3,'[2]Riepilogo 2005'!$B$3,'[3]Riepilogo 2006'!$B$3,'[4]Riepilogo 2007'!$B$3,'[5]Riepilogo 2008'!$B$3,'[6]Riepilogo 2009'!$B$3,'[7]Riepilogo 2010'!$B$3)</f>
        <v>-1.4442396313364056</v>
      </c>
      <c r="R4" s="35">
        <f>AVERAGE('[1]Riepilogo 2004'!$C$3,'[2]Riepilogo 2005'!$C$3,'[3]Riepilogo 2006'!$C$3,'[4]Riepilogo 2007'!$C$3,'[5]Riepilogo 2008'!$C$3,'[6]Riepilogo 2009'!$C$3,'[7]Riepilogo 2010'!$C$3)</f>
        <v>3.9760731878958393E-2</v>
      </c>
      <c r="S4" s="35">
        <f>AVERAGE('[1]Riepilogo 2004'!$D$3,'[2]Riepilogo 2005'!$D$3,'[3]Riepilogo 2006'!$D$3,'[4]Riepilogo 2007'!$D$3,'[5]Riepilogo 2008'!$D$3,'[6]Riepilogo 2009'!$D$3,'[7]Riepilogo 2010'!$D$3)</f>
        <v>4.354377880184332</v>
      </c>
      <c r="T4" s="35">
        <f>AVERAGE('[1]Riepilogo 2004'!$E$3,'[2]Riepilogo 2005'!$E$3,'[3]Riepilogo 2006'!$E$3,'[4]Riepilogo 2007'!$E$3,'[5]Riepilogo 2008'!$E$3,'[6]Riepilogo 2009'!$E$3,'[7]Riepilogo 2010'!$E$3)</f>
        <v>9.1219047619047622</v>
      </c>
      <c r="U4" s="35">
        <f>AVERAGE('[1]Riepilogo 2004'!$F$3,'[2]Riepilogo 2005'!$F$3,'[3]Riepilogo 2006'!$F$3,'[4]Riepilogo 2007'!$F$3,'[5]Riepilogo 2008'!$F$3,'[6]Riepilogo 2009'!$F$3,'[7]Riepilogo 2010'!$F$3)</f>
        <v>13.551152073732721</v>
      </c>
      <c r="V4" s="35">
        <f>AVERAGE('[1]Riepilogo 2004'!$G$3,'[2]Riepilogo 2005'!$G$3,'[3]Riepilogo 2006'!$G$3,'[4]Riepilogo 2007'!$G$3,'[5]Riepilogo 2008'!$G$3,'[6]Riepilogo 2009'!$G$3,'[7]Riepilogo 2010'!$G$3)</f>
        <v>17.473809523809525</v>
      </c>
      <c r="W4" s="35">
        <f>AVERAGE('[1]Riepilogo 2004'!$H$3,'[2]Riepilogo 2005'!$H$3,'[3]Riepilogo 2006'!$H$3,'[4]Riepilogo 2007'!$H$3,'[5]Riepilogo 2008'!$H$3,'[6]Riepilogo 2009'!$H$3,'[7]Riepilogo 2010'!$H$3)</f>
        <v>19.641013824884791</v>
      </c>
      <c r="X4" s="35">
        <f>AVERAGE('[1]Riepilogo 2004'!$I$3,'[2]Riepilogo 2005'!$I$3,'[3]Riepilogo 2006'!$I$3,'[4]Riepilogo 2007'!$I$3,'[5]Riepilogo 2008'!$I$3,'[6]Riepilogo 2009'!$I$3,'[7]Riepilogo 2010'!$I$3)</f>
        <v>18.149308755760369</v>
      </c>
      <c r="Y4" s="35">
        <f>AVERAGE('[1]Riepilogo 2004'!$J$3,'[2]Riepilogo 2005'!$J$3,'[3]Riepilogo 2006'!$J$3,'[4]Riepilogo 2007'!$J$3,'[5]Riepilogo 2008'!$J$3,'[6]Riepilogo 2009'!$J$3,'[7]Riepilogo 2010'!$J$3)</f>
        <v>14.901904761904762</v>
      </c>
      <c r="Z4" s="35">
        <f>AVERAGE('[1]Riepilogo 2004'!$K$3,'[2]Riepilogo 2005'!$K$3,'[3]Riepilogo 2006'!$K$3,'[4]Riepilogo 2007'!$K$3,'[5]Riepilogo 2008'!$K$3,'[6]Riepilogo 2009'!$K$3,'[7]Riepilogo 2010'!$K$3)</f>
        <v>10.097695852534562</v>
      </c>
      <c r="AA4" s="35">
        <f>AVERAGE('[1]Riepilogo 2004'!$L$3,'[2]Riepilogo 2005'!$L$3,'[3]Riepilogo 2006'!$L$3,'[4]Riepilogo 2007'!$L$3,'[5]Riepilogo 2008'!$L$3,'[6]Riepilogo 2009'!$L$3,'[7]Riepilogo 2010'!$L$3)</f>
        <v>4.4552380952380952</v>
      </c>
      <c r="AB4" s="35">
        <f>AVERAGE('[1]Riepilogo 2004'!$M$3,'[2]Riepilogo 2005'!$M$3,'[3]Riepilogo 2006'!$M$3,'[4]Riepilogo 2007'!$M$3,'[5]Riepilogo 2008'!$M$3,'[6]Riepilogo 2009'!$M$3,'[7]Riepilogo 2010'!$M$3)</f>
        <v>-0.71290322580645149</v>
      </c>
      <c r="AC4" s="35">
        <f>AVERAGE(S4:AB4)</f>
        <v>11.103350230414746</v>
      </c>
    </row>
    <row r="5" spans="1:29" s="33" customFormat="1" ht="12" x14ac:dyDescent="0.2">
      <c r="A5" s="33" t="s">
        <v>3</v>
      </c>
      <c r="B5" s="36">
        <v>5.0999999999999996</v>
      </c>
      <c r="C5" s="36">
        <v>7.1</v>
      </c>
      <c r="D5" s="36">
        <v>12.7</v>
      </c>
      <c r="E5" s="36">
        <v>17.5</v>
      </c>
      <c r="F5" s="36">
        <v>21.7</v>
      </c>
      <c r="G5" s="36">
        <v>25.8</v>
      </c>
      <c r="H5" s="36">
        <v>28.8</v>
      </c>
      <c r="I5" s="36">
        <v>27.2</v>
      </c>
      <c r="J5" s="36">
        <v>23.6</v>
      </c>
      <c r="K5" s="36">
        <v>17.100000000000001</v>
      </c>
      <c r="L5" s="36">
        <v>10.1</v>
      </c>
      <c r="M5" s="36">
        <v>6.3</v>
      </c>
      <c r="N5" s="35">
        <f>AVERAGE(D5:M5)</f>
        <v>19.079999999999998</v>
      </c>
      <c r="P5" s="33" t="s">
        <v>3</v>
      </c>
      <c r="Q5" s="35">
        <f>AVERAGE('[1]Riepilogo 2004'!$B$5,'[2]Riepilogo 2005'!$B$5,'[3]Riepilogo 2006'!$B$5,'[4]Riepilogo 2007'!$B$5,'[5]Riepilogo 2008'!$B$5,'[6]Riepilogo 2009'!$B$5,'[7]Riepilogo 2010'!$B$5)</f>
        <v>5.9907834101382491</v>
      </c>
      <c r="R5" s="35">
        <f>AVERAGE('[1]Riepilogo 2004'!$C$5,'[2]Riepilogo 2005'!$C$5,'[3]Riepilogo 2006'!$C$5,'[4]Riepilogo 2007'!$C$5,'[5]Riepilogo 2008'!$C$5,'[6]Riepilogo 2009'!$C$5,'[7]Riepilogo 2010'!$C$5)</f>
        <v>9.4810520760028147</v>
      </c>
      <c r="S5" s="35">
        <f>AVERAGE('[1]Riepilogo 2004'!$D$5,'[2]Riepilogo 2005'!$D$5,'[3]Riepilogo 2006'!$D$5,'[4]Riepilogo 2007'!$D$5,'[5]Riepilogo 2008'!$D$5,'[6]Riepilogo 2009'!$D$5,'[7]Riepilogo 2010'!$D$5)</f>
        <v>14.87483870967742</v>
      </c>
      <c r="T5" s="35">
        <f>AVERAGE('[1]Riepilogo 2004'!$E$5,'[2]Riepilogo 2005'!$E$5,'[3]Riepilogo 2006'!$E$5,'[4]Riepilogo 2007'!$E$5,'[5]Riepilogo 2008'!$E$5,'[6]Riepilogo 2009'!$E$5,'[7]Riepilogo 2010'!$E$5)</f>
        <v>19.616666666666667</v>
      </c>
      <c r="U5" s="35">
        <f>AVERAGE('[1]Riepilogo 2004'!$F$5,'[2]Riepilogo 2005'!$F$5,'[3]Riepilogo 2006'!$F$5,'[4]Riepilogo 2007'!$F$5,'[5]Riepilogo 2008'!$F$5,'[6]Riepilogo 2009'!$F$5,'[7]Riepilogo 2010'!$F$5)</f>
        <v>24.123963133640558</v>
      </c>
      <c r="V5" s="35">
        <f>AVERAGE('[1]Riepilogo 2004'!$G$5,'[2]Riepilogo 2005'!$G$5,'[3]Riepilogo 2006'!$G$5,'[4]Riepilogo 2007'!$G$5,'[5]Riepilogo 2008'!$G$5,'[6]Riepilogo 2009'!$G$5,'[7]Riepilogo 2010'!$G$5)</f>
        <v>28.861428571428576</v>
      </c>
      <c r="W5" s="35">
        <f>AVERAGE('[1]Riepilogo 2004'!$H$5,'[2]Riepilogo 2005'!$H$5,'[3]Riepilogo 2006'!$H$5,'[4]Riepilogo 2007'!$H$5,'[5]Riepilogo 2008'!$H$5,'[6]Riepilogo 2009'!$H$5,'[7]Riepilogo 2010'!$H$55)</f>
        <v>31.356989247311827</v>
      </c>
      <c r="X5" s="35">
        <f>AVERAGE('[1]Riepilogo 2004'!$I$5,'[2]Riepilogo 2005'!$I$5,'[3]Riepilogo 2006'!$I$5,'[4]Riepilogo 2007'!$I$5,'[5]Riepilogo 2008'!$I$5,'[6]Riepilogo 2009'!$I$5,'[7]Riepilogo 2010'!$I$5)</f>
        <v>29.480184331797233</v>
      </c>
      <c r="Y5" s="35">
        <f>AVERAGE('[1]Riepilogo 2004'!$J$5,'[2]Riepilogo 2005'!$J$5,'[3]Riepilogo 2006'!$J$5,'[4]Riepilogo 2007'!$J$5,'[5]Riepilogo 2008'!$J$5,'[6]Riepilogo 2009'!$J$5,'[7]Riepilogo 2010'!$J$5)</f>
        <v>25.316190476190474</v>
      </c>
      <c r="Z5" s="35">
        <f>AVERAGE('[1]Riepilogo 2004'!$K$5,'[2]Riepilogo 2005'!$K$5,'[3]Riepilogo 2006'!$K$5,'[4]Riepilogo 2007'!$K$5,'[5]Riepilogo 2008'!$K$5,'[6]Riepilogo 2009'!$K$5,'[7]Riepilogo 2010'!$K$5)</f>
        <v>18.792165898617508</v>
      </c>
      <c r="AA5" s="35">
        <f>AVERAGE('[1]Riepilogo 2004'!$L$5,'[2]Riepilogo 2005'!$L$5,'[3]Riepilogo 2006'!$L$5,'[4]Riepilogo 2007'!$L$5,'[5]Riepilogo 2008'!$L$5,'[6]Riepilogo 2009'!$L$5,'[7]Riepilogo 2010'!$L$5)</f>
        <v>11.759047619047619</v>
      </c>
      <c r="AB5" s="35">
        <f>AVERAGE('[1]Riepilogo 2004'!$M$5,'[2]Riepilogo 2005'!$M$5,'[3]Riepilogo 2006'!$M$5,'[4]Riepilogo 2007'!$M$5,'[5]Riepilogo 2008'!$M$5,'[6]Riepilogo 2009'!$M$5,'[7]Riepilogo 2010'!$M$5)</f>
        <v>6.3396313364055308</v>
      </c>
      <c r="AC5" s="35">
        <f>AVERAGE(S5:AB5)</f>
        <v>21.05211059907834</v>
      </c>
    </row>
    <row r="6" spans="1:29" s="33" customFormat="1" ht="12" x14ac:dyDescent="0.2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</row>
    <row r="7" spans="1:29" s="33" customFormat="1" ht="12" x14ac:dyDescent="0.2">
      <c r="A7" s="34" t="s">
        <v>4</v>
      </c>
      <c r="B7" s="34" t="s">
        <v>5</v>
      </c>
      <c r="C7" s="34" t="s">
        <v>6</v>
      </c>
      <c r="D7" s="34" t="s">
        <v>7</v>
      </c>
      <c r="E7" s="34" t="s">
        <v>8</v>
      </c>
      <c r="F7" s="34" t="s">
        <v>9</v>
      </c>
      <c r="G7" s="34" t="s">
        <v>10</v>
      </c>
      <c r="H7" s="34" t="s">
        <v>11</v>
      </c>
      <c r="I7" s="34" t="s">
        <v>12</v>
      </c>
      <c r="J7" s="34" t="s">
        <v>13</v>
      </c>
      <c r="K7" s="34" t="s">
        <v>14</v>
      </c>
      <c r="L7" s="34" t="s">
        <v>15</v>
      </c>
      <c r="M7" s="34" t="s">
        <v>16</v>
      </c>
      <c r="N7" s="41" t="s">
        <v>58</v>
      </c>
      <c r="P7" s="34" t="s">
        <v>4</v>
      </c>
      <c r="Q7" s="34" t="s">
        <v>5</v>
      </c>
      <c r="R7" s="34" t="s">
        <v>6</v>
      </c>
      <c r="S7" s="34" t="s">
        <v>7</v>
      </c>
      <c r="T7" s="34" t="s">
        <v>8</v>
      </c>
      <c r="U7" s="34" t="s">
        <v>9</v>
      </c>
      <c r="V7" s="34" t="s">
        <v>10</v>
      </c>
      <c r="W7" s="34" t="s">
        <v>11</v>
      </c>
      <c r="X7" s="34" t="s">
        <v>12</v>
      </c>
      <c r="Y7" s="34" t="s">
        <v>13</v>
      </c>
      <c r="Z7" s="34" t="s">
        <v>14</v>
      </c>
      <c r="AA7" s="34" t="s">
        <v>15</v>
      </c>
      <c r="AB7" s="34" t="s">
        <v>16</v>
      </c>
      <c r="AC7" s="41" t="s">
        <v>58</v>
      </c>
    </row>
    <row r="8" spans="1:29" s="33" customFormat="1" ht="12" x14ac:dyDescent="0.2">
      <c r="A8" s="33" t="s">
        <v>17</v>
      </c>
      <c r="B8" s="36">
        <v>34</v>
      </c>
      <c r="C8" s="36">
        <v>46</v>
      </c>
      <c r="D8" s="36">
        <v>59</v>
      </c>
      <c r="E8" s="36">
        <v>88</v>
      </c>
      <c r="F8" s="36">
        <v>100</v>
      </c>
      <c r="G8" s="36">
        <v>95</v>
      </c>
      <c r="H8" s="36">
        <v>60</v>
      </c>
      <c r="I8" s="36">
        <v>65</v>
      </c>
      <c r="J8" s="36">
        <v>65</v>
      </c>
      <c r="K8" s="36">
        <v>75</v>
      </c>
      <c r="L8" s="36">
        <v>73</v>
      </c>
      <c r="M8" s="36">
        <v>43</v>
      </c>
      <c r="N8" s="37">
        <f>SUM(B8:M8)</f>
        <v>803</v>
      </c>
      <c r="P8" s="33" t="s">
        <v>17</v>
      </c>
      <c r="Q8" s="37">
        <f>AVERAGE('[1]Riepilogo 2004'!$B$18,'[2]Riepilogo 2005'!$B$18,'[3]Riepilogo 2006'!$B$18,'[4]Riepilogo 2007'!$B$18,'[5]Riepilogo 2008'!$B$18,'[6]Riepilogo 2009'!$B$18,'[7]Riepilogo 2010'!$B$18)</f>
        <v>45.457714285714289</v>
      </c>
      <c r="R8" s="37">
        <f>AVERAGE('[1]Riepilogo 2004'!$C$18,'[2]Riepilogo 2005'!$C$18,'[3]Riepilogo 2006'!$C$18,'[4]Riepilogo 2007'!$C$18,'[5]Riepilogo 2008'!$C$18,'[6]Riepilogo 2009'!$C$18,'[7]Riepilogo 2010'!$C$18)</f>
        <v>36.832857142857151</v>
      </c>
      <c r="S8" s="37">
        <f>AVERAGE('[1]Riepilogo 2004'!$D$18,'[2]Riepilogo 2005'!$D$18,'[3]Riepilogo 2006'!$D$18,'[4]Riepilogo 2007'!$D$18,'[5]Riepilogo 2008'!$D$18,'[6]Riepilogo 2009'!$D$18,'[7]Riepilogo 2010'!$D$18)</f>
        <v>40.825714285714284</v>
      </c>
      <c r="T8" s="37">
        <f>AVERAGE('[1]Riepilogo 2004'!$E$18,'[2]Riepilogo 2005'!$E$18,'[3]Riepilogo 2006'!$E$18,'[4]Riepilogo 2007'!$E$18,'[5]Riepilogo 2008'!$E$18,'[6]Riepilogo 2009'!$E$18,'[7]Riepilogo 2010'!$E$18)</f>
        <v>109.37771428571429</v>
      </c>
      <c r="U8" s="37">
        <f>AVERAGE('[1]Riepilogo 2004'!$F$18,'[2]Riepilogo 2005'!$F$18,'[3]Riepilogo 2006'!$F$18,'[4]Riepilogo 2007'!$F$18,'[5]Riepilogo 2008'!$F$18,'[6]Riepilogo 2009'!$F$18,'[7]Riepilogo 2010'!$F$18)</f>
        <v>95.395714285714277</v>
      </c>
      <c r="V8" s="37">
        <f>AVERAGE('[1]Riepilogo 2004'!$G$18,'[2]Riepilogo 2005'!$G$18,'[3]Riepilogo 2006'!$G$18,'[4]Riepilogo 2007'!$G$18,'[5]Riepilogo 2008'!$G$18,'[6]Riepilogo 2009'!$G$18,'[7]Riepilogo 2010'!$G$18)</f>
        <v>85.82271428571427</v>
      </c>
      <c r="W8" s="37">
        <f>AVERAGE('[1]Riepilogo 2004'!$H$18,'[2]Riepilogo 2005'!$H$18,'[3]Riepilogo 2006'!$H$18,'[4]Riepilogo 2007'!$H$18,'[5]Riepilogo 2008'!$H$18,'[6]Riepilogo 2009'!$H$18,'[7]Riepilogo 2010'!$H$18)</f>
        <v>56.421428571428578</v>
      </c>
      <c r="X8" s="37">
        <f>AVERAGE('[1]Riepilogo 2004'!$I$18,'[2]Riepilogo 2005'!$I$18,'[3]Riepilogo 2006'!$I$18,'[4]Riepilogo 2007'!$I$18,'[5]Riepilogo 2008'!$I$18,'[6]Riepilogo 2009'!$I$18,'[7]Riepilogo 2010'!$I$18)</f>
        <v>99.894428571428577</v>
      </c>
      <c r="Y8" s="37">
        <f>AVERAGE('[1]Riepilogo 2004'!$J$18,'[2]Riepilogo 2005'!$J$18,'[3]Riepilogo 2006'!$J$18,'[4]Riepilogo 2007'!$J$18,'[5]Riepilogo 2008'!$J$18,'[6]Riepilogo 2009'!$J$18,'[7]Riepilogo 2010'!$J$18)</f>
        <v>98.844000000000008</v>
      </c>
      <c r="Z8" s="37">
        <f>AVERAGE('[1]Riepilogo 2004'!$K$18,'[2]Riepilogo 2005'!$K$18,'[3]Riepilogo 2006'!$K$18,'[4]Riepilogo 2007'!$K$18,'[5]Riepilogo 2008'!$K$18,'[6]Riepilogo 2009'!$K$18,'[7]Riepilogo 2010'!$K$18)</f>
        <v>78.531714285714287</v>
      </c>
      <c r="AA8" s="37">
        <f>AVERAGE('[1]Riepilogo 2004'!$L$18,'[2]Riepilogo 2005'!$L$18,'[3]Riepilogo 2006'!$L$18,'[4]Riepilogo 2007'!$L$18,'[5]Riepilogo 2008'!$L$18,'[6]Riepilogo 2009'!$L$18,'[7]Riepilogo 2010'!$L$18)</f>
        <v>88.931428571428555</v>
      </c>
      <c r="AB8" s="37">
        <f>AVERAGE('[1]Riepilogo 2004'!$M$18,'[2]Riepilogo 2005'!$M$18,'[3]Riepilogo 2006'!$M$18,'[4]Riepilogo 2007'!$M$18,'[5]Riepilogo 2008'!$M$18,'[6]Riepilogo 2009'!$M$18,'[7]Riepilogo 2010'!$M$18)</f>
        <v>64.425428571428569</v>
      </c>
      <c r="AC8" s="37">
        <f>SUM(Q8:AB8)</f>
        <v>900.76085714285728</v>
      </c>
    </row>
    <row r="9" spans="1:29" s="33" customFormat="1" ht="12" x14ac:dyDescent="0.2">
      <c r="A9" s="33" t="s">
        <v>18</v>
      </c>
      <c r="B9" s="36">
        <v>6</v>
      </c>
      <c r="C9" s="36">
        <v>6</v>
      </c>
      <c r="D9" s="36">
        <v>9</v>
      </c>
      <c r="E9" s="36">
        <v>10</v>
      </c>
      <c r="F9" s="36">
        <v>12</v>
      </c>
      <c r="G9" s="36">
        <v>12</v>
      </c>
      <c r="H9" s="36">
        <v>7</v>
      </c>
      <c r="I9" s="36">
        <v>9</v>
      </c>
      <c r="J9" s="36">
        <v>7</v>
      </c>
      <c r="K9" s="36">
        <v>6</v>
      </c>
      <c r="L9" s="36">
        <v>7</v>
      </c>
      <c r="M9" s="36">
        <v>7</v>
      </c>
      <c r="N9" s="37">
        <f>SUM(B9:M9)</f>
        <v>98</v>
      </c>
      <c r="P9" s="33" t="s">
        <v>18</v>
      </c>
      <c r="Q9" s="37">
        <f>AVERAGE('[1]fenomeni nell''anno'!$B$4,'[2]fenomeni nell''anno'!$B$4,'[3]fenomeni nell''anno'!$B$4,'[4]fenomeni nell''anno'!$B$4,'[5]fenomeni nell''anno'!$B$4,'[6]fenomeni nell''anno'!$B$4,'[7]fenomeni nell''anno'!$B$4)</f>
        <v>5.4285714285714288</v>
      </c>
      <c r="R9" s="37">
        <f>AVERAGE('[1]fenomeni nell''anno'!$C$4,'[2]fenomeni nell''anno'!$C$4,'[3]fenomeni nell''anno'!$C$4,'[4]fenomeni nell''anno'!$C$4,'[5]fenomeni nell''anno'!$C$4,'[6]fenomeni nell''anno'!$C$4,'[7]fenomeni nell''anno'!$C$4)</f>
        <v>4.2857142857142856</v>
      </c>
      <c r="S9" s="37">
        <f>AVERAGE('[1]fenomeni nell''anno'!$D$4,'[2]fenomeni nell''anno'!$D$4,'[3]fenomeni nell''anno'!$D$4,'[4]fenomeni nell''anno'!$D$4,'[5]fenomeni nell''anno'!$D$4,'[6]fenomeni nell''anno'!$D$4,'[7]fenomeni nell''anno'!$D$4)</f>
        <v>4.5714285714285712</v>
      </c>
      <c r="T9" s="37">
        <f>AVERAGE('[1]fenomeni nell''anno'!$E$4,'[2]fenomeni nell''anno'!$E$4,'[3]fenomeni nell''anno'!$E$4,'[4]fenomeni nell''anno'!$E$4,'[5]fenomeni nell''anno'!$E$4,'[6]fenomeni nell''anno'!$E$4,'[7]fenomeni nell''anno'!$E$4)</f>
        <v>8.8571428571428577</v>
      </c>
      <c r="U9" s="37">
        <f>AVERAGE('[1]fenomeni nell''anno'!$F$4,'[2]fenomeni nell''anno'!$F$4,'[3]fenomeni nell''anno'!$F$4,'[4]fenomeni nell''anno'!$F$4,'[5]fenomeni nell''anno'!$F$4,'[6]fenomeni nell''anno'!$F$4,'[7]fenomeni nell''anno'!$F$4)</f>
        <v>8.7142857142857135</v>
      </c>
      <c r="V9" s="37">
        <f>AVERAGE('[1]fenomeni nell''anno'!$G$4,'[2]fenomeni nell''anno'!$G$4,'[3]fenomeni nell''anno'!$G$4,'[4]fenomeni nell''anno'!$G$4,'[5]fenomeni nell''anno'!$G$4,'[6]fenomeni nell''anno'!$G$4,'[7]fenomeni nell''anno'!$G$4)</f>
        <v>7.4285714285714288</v>
      </c>
      <c r="W9" s="37">
        <f>AVERAGE('[1]fenomeni nell''anno'!$H$4,'[2]fenomeni nell''anno'!$H$4,'[3]fenomeni nell''anno'!$H$4,'[4]fenomeni nell''anno'!$H$4,'[5]fenomeni nell''anno'!$H$4,'[6]fenomeni nell''anno'!$H$4,'[7]fenomeni nell''anno'!$H$4)</f>
        <v>4.4285714285714288</v>
      </c>
      <c r="X9" s="37">
        <f>AVERAGE('[1]fenomeni nell''anno'!$I$4,'[2]fenomeni nell''anno'!$I$4,'[3]fenomeni nell''anno'!$I$4,'[4]fenomeni nell''anno'!$I$4,'[5]fenomeni nell''anno'!$I$4,'[6]fenomeni nell''anno'!$I$4,'[7]fenomeni nell''anno'!$I$4)</f>
        <v>6.2857142857142856</v>
      </c>
      <c r="Y9" s="37">
        <f>AVERAGE('[1]fenomeni nell''anno'!$J$4,'[2]fenomeni nell''anno'!$J$4,'[3]fenomeni nell''anno'!$J$4,'[4]fenomeni nell''anno'!$J$4,'[5]fenomeni nell''anno'!$J$4,'[6]fenomeni nell''anno'!$J$4,'[7]fenomeni nell''anno'!$J$4)</f>
        <v>5.1428571428571432</v>
      </c>
      <c r="Z9" s="37">
        <f>AVERAGE('[1]fenomeni nell''anno'!$K$4,'[2]fenomeni nell''anno'!$K$4,'[3]fenomeni nell''anno'!$K$4,'[4]fenomeni nell''anno'!$K$4,'[5]fenomeni nell''anno'!$K$4,'[6]fenomeni nell''anno'!$K$4,'[7]fenomeni nell''anno'!$K$4)</f>
        <v>6.2857142857142856</v>
      </c>
      <c r="AA9" s="37">
        <f>AVERAGE('[1]fenomeni nell''anno'!$L$4,'[2]fenomeni nell''anno'!$L$4,'[3]fenomeni nell''anno'!$L$4,'[4]fenomeni nell''anno'!$L$4,'[5]fenomeni nell''anno'!$L$4,'[6]fenomeni nell''anno'!$L$4,'[7]fenomeni nell''anno'!$L$4)</f>
        <v>4.7142857142857144</v>
      </c>
      <c r="AB9" s="37">
        <f>AVERAGE('[1]fenomeni nell''anno'!$M$4,'[2]fenomeni nell''anno'!$M$4,'[3]fenomeni nell''anno'!$M$4,'[4]fenomeni nell''anno'!$M$4,'[5]fenomeni nell''anno'!$M$4,'[6]fenomeni nell''anno'!$M$4,'[7]fenomeni nell''anno'!$M$4)</f>
        <v>4.8571428571428568</v>
      </c>
      <c r="AC9" s="37">
        <f>SUM(Q9:AB9)</f>
        <v>71.000000000000014</v>
      </c>
    </row>
    <row r="10" spans="1:29" s="33" customFormat="1" ht="12" x14ac:dyDescent="0.2"/>
    <row r="11" spans="1:29" s="33" customFormat="1" ht="12" x14ac:dyDescent="0.2"/>
    <row r="12" spans="1:29" s="33" customFormat="1" ht="12" x14ac:dyDescent="0.2">
      <c r="A12" s="44" t="s">
        <v>30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P12" s="44" t="s">
        <v>52</v>
      </c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</row>
    <row r="13" spans="1:29" s="33" customFormat="1" ht="12" x14ac:dyDescent="0.2">
      <c r="A13" s="34" t="s">
        <v>0</v>
      </c>
      <c r="B13" s="34" t="s">
        <v>5</v>
      </c>
      <c r="C13" s="34" t="s">
        <v>6</v>
      </c>
      <c r="D13" s="34" t="s">
        <v>7</v>
      </c>
      <c r="E13" s="34" t="s">
        <v>8</v>
      </c>
      <c r="F13" s="34" t="s">
        <v>9</v>
      </c>
      <c r="G13" s="34" t="s">
        <v>10</v>
      </c>
      <c r="H13" s="34" t="s">
        <v>11</v>
      </c>
      <c r="I13" s="34" t="s">
        <v>12</v>
      </c>
      <c r="J13" s="34" t="s">
        <v>13</v>
      </c>
      <c r="K13" s="34" t="s">
        <v>14</v>
      </c>
      <c r="L13" s="34" t="s">
        <v>15</v>
      </c>
      <c r="M13" s="34" t="s">
        <v>16</v>
      </c>
      <c r="N13" s="41" t="s">
        <v>58</v>
      </c>
      <c r="P13" s="34" t="s">
        <v>0</v>
      </c>
      <c r="Q13" s="34" t="s">
        <v>5</v>
      </c>
      <c r="R13" s="34" t="s">
        <v>6</v>
      </c>
      <c r="S13" s="34" t="s">
        <v>7</v>
      </c>
      <c r="T13" s="34" t="s">
        <v>8</v>
      </c>
      <c r="U13" s="34" t="s">
        <v>9</v>
      </c>
      <c r="V13" s="34" t="s">
        <v>10</v>
      </c>
      <c r="W13" s="34" t="s">
        <v>11</v>
      </c>
      <c r="X13" s="34" t="s">
        <v>12</v>
      </c>
      <c r="Y13" s="34" t="s">
        <v>13</v>
      </c>
      <c r="Z13" s="34" t="s">
        <v>14</v>
      </c>
      <c r="AA13" s="34" t="s">
        <v>15</v>
      </c>
      <c r="AB13" s="34" t="s">
        <v>16</v>
      </c>
      <c r="AC13" s="41" t="s">
        <v>58</v>
      </c>
    </row>
    <row r="14" spans="1:29" s="33" customFormat="1" ht="12" x14ac:dyDescent="0.2">
      <c r="A14" s="33" t="s">
        <v>1</v>
      </c>
      <c r="B14" s="35">
        <f>AVERAGE('[1]Riepilogo 2004'!$B$4,'[2]Riepilogo 2005'!$B$4,'[3]Riepilogo 2006'!$B$4,'[4]Riepilogo 2007'!$B$4,'[5]Riepilogo 2008'!$B$4,'[6]Riepilogo 2009'!$B$4,'[7]Riepilogo 2010'!$B$4,'[8]Riepilogo 2011'!$B$4,'[9]Riepilogo 2012'!$B$4,'[10]Riepilogo 2013'!$B$4,'[11]Riepilogo 2014'!$B$4,'[12]Riepilogo 2015'!$B$4,'[13]Riepilogo 2016'!$B$4,'[14]Riepilogo 2017'!$B$4,'[15]Riepilogo 2018'!$B$4,'[16]Riepilogo 2019'!$B$4,'[17]Riepilogo 2020'!$B$4,'[18]Riepilogo 2021'!$B$4,'[19]Riepilogo 2022'!$B$4,'[20]Riepilogo 2023'!$B$4,'[21]Riepilogo 2024'!$B$4)</f>
        <v>2.7685867895545311</v>
      </c>
      <c r="C14" s="35">
        <f>AVERAGE('[1]Riepilogo 2004'!$C$4,'[2]Riepilogo 2005'!$C$4,'[3]Riepilogo 2006'!$C$4,'[4]Riepilogo 2007'!$C$4,'[5]Riepilogo 2008'!$C$4,'[6]Riepilogo 2009'!$C$4,'[7]Riepilogo 2010'!$C$4,'[8]Riepilogo 2011'!$C$4,'[9]Riepilogo 2012'!$C$4,'[10]Riepilogo 2013'!$C$4,'[10]Riepilogo 2013'!$B$4,'[11]Riepilogo 2014'!$C$4,'[12]Riepilogo 2015'!$C$4,'[13]Riepilogo 2016'!$C$4,'[14]Riepilogo 2017'!$C$4,'[15]Riepilogo 2018'!$C$4,'[16]Riepilogo 2019'!$C$4,'[17]Riepilogo 2020'!$C$4,'[18]Riepilogo 2021'!$C$4,'[19]Riepilogo 2022'!$C$4,'[20]Riepilogo 2023'!$C$4,'[21]Riepilogo 2024'!$C$4)</f>
        <v>4.9364260487174825</v>
      </c>
      <c r="D14" s="35">
        <f>AVERAGE('[1]Riepilogo 2004'!$D$4,'[2]Riepilogo 2005'!$D$4,'[3]Riepilogo 2006'!$D$4,'[4]Riepilogo 2007'!$D$4,'[5]Riepilogo 2008'!$D$4,'[6]Riepilogo 2009'!$D$4,'[7]Riepilogo 2010'!$D$4,'[8]Riepilogo 2011'!$D$4,'[9]Riepilogo 2012'!$D$4,'[10]Riepilogo 2013'!$D$4,'[11]Riepilogo 2014'!$D$4,'[12]Riepilogo 2015'!$D$4,'[13]Riepilogo 2016'!$D$4,'[14]Riepilogo 2017'!$D$4,'[15]Riepilogo 2018'!$C$4,'[16]Riepilogo 2019'!$C$4,'[17]Riepilogo 2020'!$C$4,'[18]Riepilogo 2021'!$C$4,'[19]Riepilogo 2022'!$D$4,'[20]Riepilogo 2023'!$D$4,'[21]Riepilogo 2024'!$D$4)</f>
        <v>9.1411827578639908</v>
      </c>
      <c r="E14" s="35">
        <f>AVERAGE('[1]Riepilogo 2004'!$E$4,'[2]Riepilogo 2005'!$E$4,'[3]Riepilogo 2006'!$E$4,'[4]Riepilogo 2007'!$E$4,'[5]Riepilogo 2008'!$E$4,'[6]Riepilogo 2009'!$E$4,'[7]Riepilogo 2010'!$E$4,'[8]Riepilogo 2011'!$E$4,'[9]Riepilogo 2012'!$E$4,'[10]Riepilogo 2013'!$E$4,'[11]Riepilogo 2014'!$E$4,'[12]Riepilogo 2015'!$E$4,'[13]Riepilogo 2016'!$E$4,'[14]Riepilogo 2017'!$E$4,'[15]Riepilogo 2018'!$E$4,'[16]Riepilogo 2019'!$E$4,'[17]Riepilogo 2020'!$E$4,'[18]Riepilogo 2021'!$E$4,'[19]Riepilogo 2022'!$E$4,'[20]Riepilogo 2023'!$E$4,'[21]Riepilogo 2024'!$E$4)</f>
        <v>14.129967159277498</v>
      </c>
      <c r="F14" s="35">
        <f>AVERAGE('[1]Riepilogo 2004'!$F$4,'[2]Riepilogo 2005'!$F$4,'[3]Riepilogo 2006'!$F$4,'[4]Riepilogo 2007'!$F$4,'[5]Riepilogo 2008'!$F$4,'[6]Riepilogo 2009'!$F$4,'[7]Riepilogo 2010'!$F$4,'[8]Riepilogo 2011'!$F$4,'[9]Riepilogo 2012'!$F$4,'[10]Riepilogo 2013'!$F$4,'[11]Riepilogo 2014'!$F$4,'[12]Riepilogo 2015'!$F$4,'[13]Riepilogo 2016'!$F$4,'[14]Riepilogo 2017'!$F$4,'[15]Riepilogo 2018'!$F$4,'[16]Riepilogo 2019'!$F$4,'[17]Riepilogo 2020'!$F$4,'[18]Riepilogo 2021'!$F$4,'[18]Riepilogo 2021'!$F$4,'[19]Riepilogo 2022'!$F$4,'[20]Riepilogo 2023'!$F$4,'[21]Riepilogo 2024'!$F$4)</f>
        <v>18.067448680351905</v>
      </c>
      <c r="G14" s="35">
        <f>AVERAGE('[1]Riepilogo 2004'!$G$4,'[2]Riepilogo 2005'!$G$4,'[3]Riepilogo 2006'!$G$4,'[4]Riepilogo 2007'!$G$4,'[5]Riepilogo 2008'!$G$4,'[6]Riepilogo 2009'!$G$4,'[7]Riepilogo 2010'!$G$4,'[8]Riepilogo 2011'!$G$4,'[9]Riepilogo 2012'!$G$4,'[10]Riepilogo 2013'!$G$4,'[11]Riepilogo 2014'!$G$4,'[12]Riepilogo 2015'!$G$4,'[13]Riepilogo 2016'!$G$4,'[14]Riepilogo 2017'!$G$4,'[15]Riepilogo 2018'!$G$4,'[16]Riepilogo 2019'!$G$4,'[17]Riepilogo 2020'!$G$4,'[18]Riepilogo 2021'!$G$4,'[19]Riepilogo 2022'!$G$4,'[20]Riepilogo 2023'!$G$4,'[21]Riepilogo 2024'!$G$4)</f>
        <v>22.868571428571432</v>
      </c>
      <c r="H14" s="35">
        <f>AVERAGE('[1]Riepilogo 2004'!$H$4,'[2]Riepilogo 2005'!$H$4,'[3]Riepilogo 2006'!$H$4,'[4]Riepilogo 2007'!$H$4,'[5]Riepilogo 2008'!$H$4,'[6]Riepilogo 2009'!$H$4,'[7]Riepilogo 2010'!$H$4,'[8]Riepilogo 2011'!$H$4,'[9]Riepilogo 2012'!$H$4,'[10]Riepilogo 2013'!$H$4,'[11]Riepilogo 2014'!$H$4,'[12]Riepilogo 2015'!$H$4,'[13]Riepilogo 2016'!$H$4,'[14]Riepilogo 2017'!$H$4,'[15]Riepilogo 2018'!$H$4,'[16]Riepilogo 2019'!$H$4,'[17]Riepilogo 2020'!$H$4,'[18]Riepilogo 2021'!$H$4,'[19]Riepilogo 2022'!$H$4,'[20]Riepilogo 2023'!$H$4,'[21]Riepilogo 2024'!$H$4)</f>
        <v>25.359001536098308</v>
      </c>
      <c r="I14" s="35">
        <f>AVERAGE('[1]Riepilogo 2004'!$I$4,'[2]Riepilogo 2005'!$I$4,'[3]Riepilogo 2006'!$I$4,'[4]Riepilogo 2007'!$I$4,'[5]Riepilogo 2008'!$I$4,'[6]Riepilogo 2009'!$I$4,'[7]Riepilogo 2010'!$I$4,'[8]Riepilogo 2011'!$I$4,'[9]Riepilogo 2012'!$I$4,'[10]Riepilogo 2013'!$I$4,'[11]Riepilogo 2014'!$I$4,'[12]Riepilogo 2015'!$I$4,'[13]Riepilogo 2016'!$I$4,'[14]Riepilogo 2017'!$I$4,'[15]Riepilogo 2018'!$I$4,'[16]Riepilogo 2019'!$I$4,'[17]Riepilogo 2020'!$I$4,'[18]Riepilogo 2021'!$I$4,'[19]Riepilogo 2022'!$I$4,'[20]Riepilogo 2023'!$I$4,'[21]Riepilogo 2024'!$I$4)</f>
        <v>24.463133640552989</v>
      </c>
      <c r="J14" s="35">
        <f>AVERAGE('[1]Riepilogo 2004'!$J$4,'[2]Riepilogo 2005'!$J$4,'[3]Riepilogo 2006'!$J$4,'[4]Riepilogo 2007'!$J$4,'[5]Riepilogo 2008'!$J$4,'[6]Riepilogo 2009'!$J$4,'[7]Riepilogo 2010'!$J$4,'[8]Riepilogo 2011'!$J$4,'[9]Riepilogo 2012'!$J$4,'[10]Riepilogo 2013'!$J$4,'[11]Riepilogo 2014'!$J$4,'[12]Riepilogo 2015'!$J$4,'[13]Riepilogo 2016'!$J$4,'[14]Riepilogo 2017'!$J$4,'[15]Riepilogo 2018'!$J$4,'[16]Riepilogo 2019'!$J$4,'[17]Riepilogo 2020'!$J$4,'[18]Riepilogo 2021'!$J$4,'[19]Riepilogo 2022'!$J$4,'[20]Riepilogo 2023'!$J$4,'[21]Riepilogo 2024'!$J$4)</f>
        <v>20.135555555555559</v>
      </c>
      <c r="K14" s="35">
        <f>AVERAGE('[1]Riepilogo 2004'!$K$4,'[2]Riepilogo 2005'!$K$4,'[3]Riepilogo 2006'!$K$4,'[4]Riepilogo 2007'!$K$4,'[5]Riepilogo 2008'!$K$4,'[6]Riepilogo 2009'!$K$4,'[7]Riepilogo 2010'!$K$4,'[8]Riepilogo 2011'!$K$4,'[9]Riepilogo 2012'!$K$4,'[10]Riepilogo 2013'!$K$4,'[11]Riepilogo 2014'!$K$4,'[12]Riepilogo 2015'!$K$4,'[13]Riepilogo 2016'!$K$4,'[14]Riepilogo 2017'!$K$4,'[15]Riepilogo 2018'!$K$4,'[16]Riepilogo 2019'!$K$4,'[17]Riepilogo 2020'!$K$4,'[18]Riepilogo 2021'!$K$4,'[19]Riepilogo 2022'!$K$4,'[20]Riepilogo 2023'!$K$4,'[21]Riepilogo 2024'!$K$4)</f>
        <v>14.44347158218126</v>
      </c>
      <c r="L14" s="35">
        <f>AVERAGE('[1]Riepilogo 2004'!$L$4,'[2]Riepilogo 2005'!$L$4,'[3]Riepilogo 2006'!$L$4,'[4]Riepilogo 2007'!$L$4,'[5]Riepilogo 2008'!$L$4,'[6]Riepilogo 2009'!$L$4,'[7]Riepilogo 2010'!$L$4,'[8]Riepilogo 2011'!$L$4,'[9]Riepilogo 2012'!$L$4,'[10]Riepilogo 2013'!$L$4,'[11]Riepilogo 2014'!$L$4,'[12]Riepilogo 2015'!$L$4,'[13]Riepilogo 2016'!$L$4,'[14]Riepilogo 2017'!$L$4,'[15]Riepilogo 2018'!$L$4,'[16]Riepilogo 2019'!$L$4,'[17]Riepilogo 2020'!$L$4,'[18]Riepilogo 2021'!$L$4,'[19]Riepilogo 2022'!$L$4,'[20]Riepilogo 2023'!$L$4,'[21]Riepilogo 2024'!$L$4)</f>
        <v>8.1244603174603167</v>
      </c>
      <c r="M14" s="35">
        <f>AVERAGE('[1]Riepilogo 2004'!$M$4,'[2]Riepilogo 2005'!$M$4,'[3]Riepilogo 2006'!$M$4,'[4]Riepilogo 2007'!$M$4,'[5]Riepilogo 2008'!$M$4,'[6]Riepilogo 2009'!$M$4,'[7]Riepilogo 2010'!$M$4,'[8]Riepilogo 2011'!$M$4,'[9]Riepilogo 2012'!$M$4,'[10]Riepilogo 2013'!$M$4,'[11]Riepilogo 2014'!$M$4,'[12]Riepilogo 2015'!$M$4,'[13]Riepilogo 2016'!$M$4,'[14]Riepilogo 2017'!$M$4,'[15]Riepilogo 2018'!$M$4,'[16]Riepilogo 2019'!$M$4,'[17]Riepilogo 2020'!$M$4,'[18]Riepilogo 2021'!$M$4,'[19]Riepilogo 2022'!$M$4,'[20]Riepilogo 2023'!$M$4,'[21]Riepilogo 2024'!$M$4)</f>
        <v>3.1164362519201232</v>
      </c>
      <c r="N14" s="35">
        <f>AVERAGE(D14:M14)</f>
        <v>15.984922890983338</v>
      </c>
      <c r="P14" s="33" t="s">
        <v>1</v>
      </c>
      <c r="Q14" s="35">
        <f>AVERAGE('[8]Riepilogo 2011'!$B$4,'[9]Riepilogo 2012'!$B$4,'[10]Riepilogo 2013'!$B$4,'[11]Riepilogo 2014'!$B$4,'[12]Riepilogo 2015'!$B$4,'[13]Riepilogo 2016'!$B$4,'[14]Riepilogo 2017'!$B$4,'[15]Riepilogo 2018'!$B$4,'[16]Riepilogo 2019'!$B$4,'[17]Riepilogo 2020'!$B$4)</f>
        <v>3.3012903225806456</v>
      </c>
      <c r="R14" s="35">
        <f>AVERAGE('[8]Riepilogo 2011'!$C$4,'[9]Riepilogo 2012'!$C$4,'[10]Riepilogo 2013'!$C$4,'[10]Riepilogo 2013'!$B$4,'[11]Riepilogo 2014'!$C$4,'[12]Riepilogo 2015'!$C$4,'[13]Riepilogo 2016'!$C$4,'[14]Riepilogo 2017'!$C$4,'[15]Riepilogo 2018'!$C$4,'[16]Riepilogo 2019'!$C$4,'[17]Riepilogo 2020'!$C$4)</f>
        <v>4.6272810337604557</v>
      </c>
      <c r="S14" s="35">
        <f>AVERAGE('[8]Riepilogo 2011'!$D$4,'[9]Riepilogo 2012'!$D$4,'[10]Riepilogo 2013'!$D$4,'[11]Riepilogo 2014'!$D$4,'[12]Riepilogo 2015'!$D$4,'[13]Riepilogo 2016'!$D$4,'[14]Riepilogo 2017'!$D$4,'[15]Riepilogo 2018'!$D$4,'[16]Riepilogo 2019'!$D$4,'[17]Riepilogo 2020'!$D$4)</f>
        <v>9.9703225806451616</v>
      </c>
      <c r="T14" s="35">
        <f>AVERAGE('[8]Riepilogo 2011'!$E$4,'[9]Riepilogo 2012'!$E$4,'[10]Riepilogo 2013'!$E$4,'[11]Riepilogo 2014'!$E$4,'[12]Riepilogo 2015'!$E$4,'[13]Riepilogo 2016'!$E$4,'[14]Riepilogo 2017'!$E$4,'[15]Riepilogo 2018'!$E$4,'[16]Riepilogo 2019'!$E$4,'[17]Riepilogo 2020'!$E$4)</f>
        <v>14.446999999999997</v>
      </c>
      <c r="U14" s="35">
        <f>AVERAGE('[8]Riepilogo 2011'!$F$4,'[9]Riepilogo 2012'!$F$4,'[10]Riepilogo 2013'!$F$4,'[11]Riepilogo 2014'!$F$4,'[12]Riepilogo 2015'!$F$4,'[13]Riepilogo 2016'!$F$4,'[14]Riepilogo 2017'!$F$4,'[15]Riepilogo 2018'!$F$4,'[16]Riepilogo 2019'!$F$4,'[17]Riepilogo 2020'!$F$4)</f>
        <v>17.947419354838708</v>
      </c>
      <c r="V14" s="35">
        <f>AVERAGE('[8]Riepilogo 2011'!$G$4,'[9]Riepilogo 2012'!$G$4,'[10]Riepilogo 2013'!$G$4,'[11]Riepilogo 2014'!$G$4,'[12]Riepilogo 2015'!$G$4,'[13]Riepilogo 2016'!$G$4,'[14]Riepilogo 2017'!$G$4,'[15]Riepilogo 2018'!$G$4,'[16]Riepilogo 2019'!$G$4,'[17]Riepilogo 2020'!$G$4)</f>
        <v>22.71166666666667</v>
      </c>
      <c r="W14" s="35">
        <f>AVERAGE('[8]Riepilogo 2011'!$H$4,'[9]Riepilogo 2012'!$H$4,'[10]Riepilogo 2013'!$H$4,'[11]Riepilogo 2014'!$H$4,'[12]Riepilogo 2015'!$H$4,'[13]Riepilogo 2016'!$H$4,'[14]Riepilogo 2017'!$H$4,'[15]Riepilogo 2018'!$H$4,'[16]Riepilogo 2019'!$H$4,'[17]Riepilogo 2020'!$H$4)</f>
        <v>24.979064516129032</v>
      </c>
      <c r="X14" s="35">
        <f>AVERAGE('[8]Riepilogo 2011'!$I$4,'[9]Riepilogo 2012'!$I$4,'[10]Riepilogo 2013'!$I$4,'[11]Riepilogo 2014'!$I$4,'[12]Riepilogo 2015'!$I$4,'[13]Riepilogo 2016'!$I$4,'[14]Riepilogo 2017'!$I$4,'[15]Riepilogo 2018'!$I$4,'[16]Riepilogo 2019'!$I$4,'[17]Riepilogo 2020'!$I$4)</f>
        <v>24.634838709677418</v>
      </c>
      <c r="Y14" s="35">
        <f>AVERAGE('[8]Riepilogo 2011'!$J$4,'[9]Riepilogo 2012'!$J$4,'[10]Riepilogo 2013'!$J$4,'[11]Riepilogo 2014'!$J$4,'[12]Riepilogo 2015'!$J$4,'[13]Riepilogo 2016'!$J$4,'[14]Riepilogo 2017'!$J$4,'[15]Riepilogo 2018'!$J$4,'[16]Riepilogo 2019'!$J$4,'[17]Riepilogo 2020'!$J$4)</f>
        <v>20.278333333333336</v>
      </c>
      <c r="Z14" s="35">
        <f>AVERAGE('[8]Riepilogo 2011'!$K$4,'[9]Riepilogo 2012'!$K$4,'[10]Riepilogo 2013'!$K$4,'[11]Riepilogo 2014'!$K$4,'[12]Riepilogo 2015'!$K$4,'[13]Riepilogo 2016'!$K$4,'[14]Riepilogo 2017'!$K$4,'[15]Riepilogo 2018'!$K$4,'[16]Riepilogo 2019'!$K$4,'[17]Riepilogo 2020'!$K$4)</f>
        <v>14.279354838709679</v>
      </c>
      <c r="AA14" s="35">
        <f>AVERAGE('[8]Riepilogo 2011'!$L$4,'[9]Riepilogo 2012'!$L$4,'[10]Riepilogo 2013'!$L$4,'[11]Riepilogo 2014'!$L$4,'[12]Riepilogo 2015'!$L$4,'[13]Riepilogo 2016'!$L$4,'[14]Riepilogo 2017'!$L$4,'[15]Riepilogo 2018'!$L$4,'[16]Riepilogo 2019'!$L$4,'[17]Riepilogo 2020'!$L$4)</f>
        <v>8.5110333333333337</v>
      </c>
      <c r="AB14" s="35">
        <f>AVERAGE('[8]Riepilogo 2011'!$M$4,'[9]Riepilogo 2012'!$M$4,'[10]Riepilogo 2013'!$M$4,'[11]Riepilogo 2014'!$M$4,'[12]Riepilogo 2015'!$M$4,'[13]Riepilogo 2016'!$M$4,'[14]Riepilogo 2017'!$M$4,'[15]Riepilogo 2018'!$M$4,'[16]Riepilogo 2019'!$M$4,'[17]Riepilogo 2020'!$M$4)</f>
        <v>3.580967741935484</v>
      </c>
      <c r="AC14" s="35">
        <f>AVERAGE(S14:AB14)</f>
        <v>16.13400010752688</v>
      </c>
    </row>
    <row r="15" spans="1:29" s="33" customFormat="1" ht="12" x14ac:dyDescent="0.2">
      <c r="A15" s="33" t="s">
        <v>2</v>
      </c>
      <c r="B15" s="35">
        <f>AVERAGE('[1]Riepilogo 2004'!$B$3,'[2]Riepilogo 2005'!$B$3,'[3]Riepilogo 2006'!$B$3,'[4]Riepilogo 2007'!$B$3,'[5]Riepilogo 2008'!$B$3,'[6]Riepilogo 2009'!$B$3,'[7]Riepilogo 2010'!$B$3,'[8]Riepilogo 2011'!$B$3,'[9]Riepilogo 2012'!$B$3,'[10]Riepilogo 2013'!$B$3,'[11]Riepilogo 2014'!$B$3,'[12]Riepilogo 2015'!$B$3,'[13]Riepilogo 2016'!$B$3,'[14]Riepilogo 2017'!$B$3,'[15]Riepilogo 2018'!$B$3,'[16]Riepilogo 2019'!$B$3,'[17]Riepilogo 2020'!$B$3,'[18]Riepilogo 2021'!$B$3,'[19]Riepilogo 2022'!$B$3,'[20]Riepilogo 2023'!$B$3,'[21]Riepilogo 2024'!$B$3)</f>
        <v>-0.72319508448540726</v>
      </c>
      <c r="C15" s="35">
        <f>AVERAGE('[1]Riepilogo 2004'!$C$3,'[2]Riepilogo 2005'!$C$3,'[3]Riepilogo 2006'!$C$3,'[4]Riepilogo 2007'!$C$3,'[5]Riepilogo 2008'!$C$3,'[6]Riepilogo 2009'!$C$3,'[7]Riepilogo 2010'!$C$3,'[8]Riepilogo 2011'!$C$3,'[9]Riepilogo 2012'!$C$3,'[10]Riepilogo 2013'!$C$3,'[11]Riepilogo 2014'!$C$3,'[12]Riepilogo 2015'!$C$3,'[13]Riepilogo 2016'!$C$3,'[14]Riepilogo 2017'!$C$3,'[15]Riepilogo 2018'!$C$3,'[16]Riepilogo 2019'!$C$3,'[17]Riepilogo 2020'!$C$3,'[18]Riepilogo 2021'!$C$3,'[19]Riepilogo 2022'!$C$3,'[20]Riepilogo 2023'!$C$3,'[21]Riepilogo 2024'!$C$3)</f>
        <v>0.74541989209476889</v>
      </c>
      <c r="D15" s="35">
        <f>AVERAGE('[1]Riepilogo 2004'!$D$3,'[2]Riepilogo 2005'!$D$3,'[3]Riepilogo 2006'!$D$3,'[4]Riepilogo 2007'!$D$3,'[5]Riepilogo 2008'!$D$3,'[6]Riepilogo 2009'!$D$3,'[7]Riepilogo 2010'!$D$3,'[8]Riepilogo 2011'!$D$3,'[9]Riepilogo 2012'!$D$3,'[10]Riepilogo 2013'!$D$3,'[11]Riepilogo 2014'!$D$3,'[12]Riepilogo 2015'!$D$3,'[13]Riepilogo 2016'!$D$3,'[14]Riepilogo 2017'!$D$3,'[15]Riepilogo 2018'!$D$3,'[16]Riepilogo 2019'!$D$3,'[17]Riepilogo 2020'!$D$3,'[18]Riepilogo 2021'!$D$3,'[19]Riepilogo 2022'!$D$3,'[20]Riepilogo 2023'!$D$3,'[21]Riepilogo 2024'!$D$3)</f>
        <v>4.8391705069124429</v>
      </c>
      <c r="E15" s="35">
        <f>AVERAGE('[1]Riepilogo 2004'!$E$3,'[2]Riepilogo 2005'!$E$3,'[3]Riepilogo 2006'!$E$3,'[4]Riepilogo 2007'!$E$3,'[5]Riepilogo 2008'!$E$3,'[6]Riepilogo 2009'!$E$3,'[7]Riepilogo 2010'!$E$3,'[8]Riepilogo 2011'!$E$3,'[9]Riepilogo 2012'!$E$3,'[10]Riepilogo 2013'!$E$3,'[11]Riepilogo 2014'!$E$3,'[12]Riepilogo 2015'!$E$3,'[13]Riepilogo 2016'!$E$3,'[14]Riepilogo 2017'!$E$3,'[15]Riepilogo 2018'!$E$3,'[16]Riepilogo 2019'!$E$3,'[17]Riepilogo 2020'!$E$3,'[18]Riepilogo 2021'!$E$3,'[19]Riepilogo 2022'!$E$3,'[20]Riepilogo 2023'!$E$3,'[21]Riepilogo 2024'!$E$3)</f>
        <v>9.2173015873015878</v>
      </c>
      <c r="F15" s="35">
        <f>AVERAGE('[1]Riepilogo 2004'!$F$3,'[2]Riepilogo 2005'!$F$3,'[3]Riepilogo 2006'!$F$3,'[4]Riepilogo 2007'!$F$3,'[5]Riepilogo 2008'!$F$3,'[6]Riepilogo 2009'!$F$3,'[7]Riepilogo 2010'!$F$3,'[8]Riepilogo 2011'!$F$3,'[9]Riepilogo 2012'!$F$3,'[10]Riepilogo 2013'!$F$3,'[11]Riepilogo 2014'!$F$3,'[12]Riepilogo 2015'!$F$3,'[13]Riepilogo 2016'!$F$3,'[14]Riepilogo 2017'!$F$3,'[15]Riepilogo 2018'!$F$3,'[16]Riepilogo 2019'!$F$3,'[17]Riepilogo 2020'!$F$3,'[18]Riepilogo 2021'!$F$3,'[19]Riepilogo 2022'!$F$3,'[20]Riepilogo 2023'!$F$3,'[21]Riepilogo 2024'!$F$3)</f>
        <v>13.350844854070662</v>
      </c>
      <c r="G15" s="35">
        <f>AVERAGE('[1]Riepilogo 2004'!$G$3,'[2]Riepilogo 2005'!$G$3,'[3]Riepilogo 2006'!$G$3,'[4]Riepilogo 2007'!$G$3,'[5]Riepilogo 2008'!$G$3,'[6]Riepilogo 2009'!$G$3,'[7]Riepilogo 2010'!$G$3,'[8]Riepilogo 2011'!$G$3,'[9]Riepilogo 2012'!$G$3,'[10]Riepilogo 2013'!$G$3,'[11]Riepilogo 2014'!$G$3,'[12]Riepilogo 2015'!$G$3,'[13]Riepilogo 2016'!$G$3,'[14]Riepilogo 2017'!$G$3,'[15]Riepilogo 2018'!$G$3,'[16]Riepilogo 2019'!$G$3,'[17]Riepilogo 2020'!$G$3,'[18]Riepilogo 2021'!$G$3,'[19]Riepilogo 2022'!$G$3,'[20]Riepilogo 2023'!$G$3,'[21]Riepilogo 2024'!$G$3)</f>
        <v>17.793809523809529</v>
      </c>
      <c r="H15" s="35">
        <f>AVERAGE('[1]Riepilogo 2004'!$H$3,'[2]Riepilogo 2005'!$H$3,'[3]Riepilogo 2006'!$H$3,'[4]Riepilogo 2007'!$H$3,'[5]Riepilogo 2008'!$H$3,'[6]Riepilogo 2009'!$H$3,'[7]Riepilogo 2010'!$H$3,'[8]Riepilogo 2011'!$H$3,'[9]Riepilogo 2012'!$H$3,'[10]Riepilogo 2013'!$H$3,'[11]Riepilogo 2014'!$H$3,'[12]Riepilogo 2015'!$H$3,'[13]Riepilogo 2016'!$H$3,'[14]Riepilogo 2017'!$H$3,'[15]Riepilogo 2018'!$H$3,'[16]Riepilogo 2019'!$H$3,'[17]Riepilogo 2020'!$H$3,'[18]Riepilogo 2021'!$H$3,'[19]Riepilogo 2022'!$H$3,'[20]Riepilogo 2023'!$H$3,'[21]Riepilogo 2024'!$H$3)</f>
        <v>20.039324116743469</v>
      </c>
      <c r="I15" s="35">
        <f>AVERAGE('[1]Riepilogo 2004'!$I$3,'[2]Riepilogo 2005'!$I$3,'[3]Riepilogo 2006'!$I$3,'[4]Riepilogo 2007'!$I$3,'[5]Riepilogo 2008'!$I$3,'[6]Riepilogo 2009'!$I$3,'[7]Riepilogo 2010'!$I$3,'[8]Riepilogo 2011'!$I$3,'[9]Riepilogo 2012'!$I$3,'[10]Riepilogo 2013'!$I$3,'[11]Riepilogo 2014'!$I$3,'[12]Riepilogo 2015'!$I$3,'[13]Riepilogo 2016'!$I$3,'[14]Riepilogo 2017'!$I$3,'[15]Riepilogo 2018'!$I$3,'[16]Riepilogo 2019'!$I$3,'[17]Riepilogo 2020'!$I$3,'[18]Riepilogo 2021'!$I$3,'[19]Riepilogo 2022'!$I$3,'[20]Riepilogo 2023'!$I$3,'[21]Riepilogo 2024'!$I$3)</f>
        <v>19.175576036866364</v>
      </c>
      <c r="J15" s="35">
        <f>AVERAGE('[1]Riepilogo 2004'!$J$3,'[2]Riepilogo 2005'!$J$3,'[3]Riepilogo 2006'!$J$3,'[4]Riepilogo 2007'!$J$3,'[5]Riepilogo 2008'!$J$3,'[6]Riepilogo 2009'!$J$3,'[7]Riepilogo 2010'!$J$3,'[8]Riepilogo 2011'!$J$3,'[9]Riepilogo 2012'!$J$3,'[10]Riepilogo 2013'!$J$3,'[11]Riepilogo 2014'!$J$3,'[12]Riepilogo 2015'!$J$3,'[13]Riepilogo 2016'!$J$3,'[14]Riepilogo 2017'!$J$3,'[15]Riepilogo 2018'!$J$3,'[16]Riepilogo 2019'!$J$3,'[17]Riepilogo 2020'!$J$3,'[18]Riepilogo 2021'!$J$3,'[19]Riepilogo 2022'!$J$3,'[20]Riepilogo 2023'!$J$3,'[21]Riepilogo 2024'!$J$3)</f>
        <v>15.344761904761908</v>
      </c>
      <c r="K15" s="35">
        <f>AVERAGE('[1]Riepilogo 2004'!$K$3,'[2]Riepilogo 2005'!$K$3,'[3]Riepilogo 2006'!$K$3,'[4]Riepilogo 2007'!$K$3,'[5]Riepilogo 2008'!$K$3,'[6]Riepilogo 2009'!$K$3,'[7]Riepilogo 2010'!$K$3,'[8]Riepilogo 2011'!$K$3,'[9]Riepilogo 2012'!$K$3,'[10]Riepilogo 2013'!$K$3,'[11]Riepilogo 2014'!$K$3,'[12]Riepilogo 2015'!$K$3,'[13]Riepilogo 2016'!$K$3,'[14]Riepilogo 2017'!$K$3,'[15]Riepilogo 2018'!$K$3,'[16]Riepilogo 2019'!$K$3,'[17]Riepilogo 2020'!$K$3,'[18]Riepilogo 2021'!$K$3,'[19]Riepilogo 2022'!$K$3,'[20]Riepilogo 2023'!$K$3,'[21]Riepilogo 2024'!$K$3)</f>
        <v>10.574500768049157</v>
      </c>
      <c r="L15" s="35">
        <f>AVERAGE('[1]Riepilogo 2004'!$L$3,'[2]Riepilogo 2005'!$L$3,'[3]Riepilogo 2006'!$L$3,'[4]Riepilogo 2007'!$L$3,'[5]Riepilogo 2008'!$L$3,'[6]Riepilogo 2009'!$L$3,'[7]Riepilogo 2010'!$L$3,'[8]Riepilogo 2011'!$L$3,'[9]Riepilogo 2012'!$L$3,'[10]Riepilogo 2013'!$L$3,'[11]Riepilogo 2014'!$L$3,'[12]Riepilogo 2015'!$L$3,'[13]Riepilogo 2016'!$L$3,'[14]Riepilogo 2017'!$L$3,'[15]Riepilogo 2018'!$L$3,'[16]Riepilogo 2019'!$L$3,'[17]Riepilogo 2020'!$L$3,'[18]Riepilogo 2021'!$L$3,'[19]Riepilogo 2022'!$L$3,'[20]Riepilogo 2023'!$L$3,'[21]Riepilogo 2024'!$L$3)</f>
        <v>4.7576190476190483</v>
      </c>
      <c r="M15" s="35">
        <f>AVERAGE('[1]Riepilogo 2004'!$M$3,'[2]Riepilogo 2005'!$M$3,'[3]Riepilogo 2006'!$M$3,'[4]Riepilogo 2007'!$M$3,'[5]Riepilogo 2008'!$M$3,'[6]Riepilogo 2009'!$M$3,'[7]Riepilogo 2010'!$M$3,'[8]Riepilogo 2011'!$M$3,'[9]Riepilogo 2012'!$M$3,'[10]Riepilogo 2013'!$M$3,'[11]Riepilogo 2014'!$M$3,'[12]Riepilogo 2015'!$M$3,'[13]Riepilogo 2016'!$M$3,'[14]Riepilogo 2017'!$M$3,'[15]Riepilogo 2018'!$M$3,'[16]Riepilogo 2019'!$M$3,'[17]Riepilogo 2020'!$M$3,'[18]Riepilogo 2021'!$M$3,'[19]Riepilogo 2022'!$M$3,'[20]Riepilogo 2023'!$M$3,'[21]Riepilogo 2024'!$M$3)</f>
        <v>-0.1943270300333704</v>
      </c>
      <c r="N15" s="35">
        <f>AVERAGE(D15:M15)</f>
        <v>11.489858131610081</v>
      </c>
      <c r="P15" s="33" t="s">
        <v>2</v>
      </c>
      <c r="Q15" s="35">
        <f>AVERAGE('[8]Riepilogo 2011'!$B$3,'[9]Riepilogo 2012'!$B$3,'[10]Riepilogo 2013'!$B$3,'[11]Riepilogo 2014'!$B$3,'[12]Riepilogo 2015'!$B$3,'[13]Riepilogo 2016'!$B$3,'[14]Riepilogo 2017'!$B$3,'[15]Riepilogo 2018'!$B$3,'[16]Riepilogo 2019'!$B$3,'[17]Riepilogo 2020'!$B$3)</f>
        <v>-0.33387096774193564</v>
      </c>
      <c r="R15" s="35">
        <f>AVERAGE('[8]Riepilogo 2011'!$C$3,'[9]Riepilogo 2012'!$C$3,'[10]Riepilogo 2013'!$C$3,'[11]Riepilogo 2014'!$C$3,'[12]Riepilogo 2015'!$C$3,'[13]Riepilogo 2016'!$C$3,'[14]Riepilogo 2017'!$C$3,'[15]Riepilogo 2018'!$C$3,'[16]Riepilogo 2019'!$C$3,'[17]Riepilogo 2020'!$C$3)</f>
        <v>0.63236453201970444</v>
      </c>
      <c r="S15" s="35">
        <f>AVERAGE('[8]Riepilogo 2011'!$D$3,'[9]Riepilogo 2012'!$D$3,'[10]Riepilogo 2013'!$D$3,'[11]Riepilogo 2014'!$D$3,'[12]Riepilogo 2015'!$D$3,'[13]Riepilogo 2016'!$D$3,'[14]Riepilogo 2017'!$D$3,'[15]Riepilogo 2018'!$D$3,'[16]Riepilogo 2019'!$D$3,'[17]Riepilogo 2020'!$D$3)</f>
        <v>5.0022580645161296</v>
      </c>
      <c r="T15" s="35">
        <f>AVERAGE('[8]Riepilogo 2011'!$E$3,'[9]Riepilogo 2012'!$E$3,'[10]Riepilogo 2013'!$E$3,'[11]Riepilogo 2014'!$E$3,'[12]Riepilogo 2015'!$E$3,'[13]Riepilogo 2016'!$E$3,'[14]Riepilogo 2017'!$E$3,'[15]Riepilogo 2018'!$E$3,'[16]Riepilogo 2019'!$E$3,'[17]Riepilogo 2020'!$E$3)</f>
        <v>9.5613333333333337</v>
      </c>
      <c r="U15" s="35">
        <f>AVERAGE('[8]Riepilogo 2011'!$F$3,'[9]Riepilogo 2012'!$F$3,'[10]Riepilogo 2013'!$F$3,'[11]Riepilogo 2014'!$F$3,'[12]Riepilogo 2015'!$F$3,'[13]Riepilogo 2016'!$F$3,'[14]Riepilogo 2017'!$F$3,'[15]Riepilogo 2018'!$F$3,'[16]Riepilogo 2019'!$F$3,'[17]Riepilogo 2020'!$F$3)</f>
        <v>13.15</v>
      </c>
      <c r="V15" s="35">
        <f>AVERAGE('[8]Riepilogo 2011'!$G$3,'[9]Riepilogo 2012'!$G$3,'[10]Riepilogo 2013'!$G$3,'[11]Riepilogo 2014'!$G$3,'[12]Riepilogo 2015'!$G$3,'[13]Riepilogo 2016'!$G$3,'[14]Riepilogo 2017'!$G$3,'[15]Riepilogo 2018'!$G$3,'[16]Riepilogo 2019'!$G$3,'[17]Riepilogo 2020'!$G$3)</f>
        <v>17.688666666666663</v>
      </c>
      <c r="W15" s="35">
        <f>AVERAGE('[8]Riepilogo 2011'!$H$3,'[9]Riepilogo 2012'!$H$3,'[10]Riepilogo 2013'!$H$3,'[11]Riepilogo 2014'!$H$3,'[12]Riepilogo 2015'!$H$3,'[13]Riepilogo 2016'!$H$3,'[14]Riepilogo 2017'!$H$3,'[15]Riepilogo 2018'!$H$3,'[16]Riepilogo 2019'!$H$3,'[17]Riepilogo 2020'!$H$3)</f>
        <v>19.790645161290325</v>
      </c>
      <c r="X15" s="35">
        <f>AVERAGE('[8]Riepilogo 2011'!$I$3,'[9]Riepilogo 2012'!$I$3,'[10]Riepilogo 2013'!$I$3,'[11]Riepilogo 2014'!$I$3,'[12]Riepilogo 2015'!$I$3,'[13]Riepilogo 2016'!$I$3,'[14]Riepilogo 2017'!$I$3,'[15]Riepilogo 2018'!$I$3,'[16]Riepilogo 2019'!$I$3,'[17]Riepilogo 2020'!$I$3)</f>
        <v>19.429677419354839</v>
      </c>
      <c r="Y15" s="35">
        <f>AVERAGE('[8]Riepilogo 2011'!$J$3,'[9]Riepilogo 2012'!$J$3,'[10]Riepilogo 2013'!$J$3,'[11]Riepilogo 2014'!$J$3,'[12]Riepilogo 2015'!$J$3,'[13]Riepilogo 2016'!$J$3,'[14]Riepilogo 2017'!$J$3,'[15]Riepilogo 2018'!$J$3,'[16]Riepilogo 2019'!$J$3)</f>
        <v>15.351851851851851</v>
      </c>
      <c r="Z15" s="35">
        <f>AVERAGE('[8]Riepilogo 2011'!$K$3,'[9]Riepilogo 2012'!$K$3,'[10]Riepilogo 2013'!$K$3,'[11]Riepilogo 2014'!$K$3,'[12]Riepilogo 2015'!$K$3,'[13]Riepilogo 2016'!$K$3,'[14]Riepilogo 2017'!$K$3,'[15]Riepilogo 2018'!$K$3,'[16]Riepilogo 2019'!$K$3,'[17]Riepilogo 2020'!$K$3)</f>
        <v>10.250322580645165</v>
      </c>
      <c r="AA15" s="35">
        <f>AVERAGE('[8]Riepilogo 2011'!$L$3,'[9]Riepilogo 2012'!$L$3,'[10]Riepilogo 2013'!$L$3,'[11]Riepilogo 2014'!$L$3,'[12]Riepilogo 2015'!$L$3,'[13]Riepilogo 2016'!$L$3,'[14]Riepilogo 2017'!$L$3,'[15]Riepilogo 2018'!$L$3,'[16]Riepilogo 2019'!$L$3,'[17]Riepilogo 2020'!$L$3)</f>
        <v>5.1779999999999999</v>
      </c>
      <c r="AB15" s="35">
        <f>AVERAGE('[8]Riepilogo 2011'!$M$3,'[9]Riepilogo 2012'!$M$3,'[10]Riepilogo 2013'!$M$3,'[11]Riepilogo 2014'!$M$3,'[12]Riepilogo 2015'!$M$3,'[13]Riepilogo 2016'!$M$3,'[14]Riepilogo 2017'!$M$3,'[15]Riepilogo 2018'!$M$3,'[16]Riepilogo 2019'!$M$3,'[17]Riepilogo 2020'!$M$3)</f>
        <v>0.13642936596218011</v>
      </c>
      <c r="AC15" s="35">
        <f>AVERAGE(S15:AB15)</f>
        <v>11.553918444362049</v>
      </c>
    </row>
    <row r="16" spans="1:29" s="33" customFormat="1" ht="12" x14ac:dyDescent="0.2">
      <c r="A16" s="33" t="s">
        <v>3</v>
      </c>
      <c r="B16" s="35">
        <f>AVERAGE('[1]Riepilogo 2004'!$B$5,'[2]Riepilogo 2005'!$B$5,'[3]Riepilogo 2006'!$B$5,'[4]Riepilogo 2007'!$B$5,'[5]Riepilogo 2008'!$B$5,'[6]Riepilogo 2009'!$B$5,'[7]Riepilogo 2010'!$B$5,'[8]Riepilogo 2011'!$B$5,'[9]Riepilogo 2012'!$B$5,'[10]Riepilogo 2013'!$B$5,'[11]Riepilogo 2014'!$B$5,'[12]Riepilogo 2015'!$B$5,'[13]Riepilogo 2016'!$B$5,'[14]Riepilogo 2017'!$B$5,'[15]Riepilogo 2018'!$B$5,'[16]Riepilogo 2019'!$B$5,'[17]Riepilogo 2020'!$B$5,'[18]Riepilogo 2021'!$B$5,'[19]Riepilogo 2022'!$B$5,'[20]Riepilogo 2023'!$B$5,'[21]Riepilogo 2024'!$B$5)</f>
        <v>7.4920122887864817</v>
      </c>
      <c r="C16" s="35">
        <f>AVERAGE('[1]Riepilogo 2004'!$C$5,'[2]Riepilogo 2005'!$C$5,'[3]Riepilogo 2006'!$C$5,'[4]Riepilogo 2007'!$C$5,'[5]Riepilogo 2008'!$C$5,'[6]Riepilogo 2009'!$C$5,'[7]Riepilogo 2010'!$C$5,'[8]Riepilogo 2011'!$C$5,'[9]Riepilogo 2012'!$C$5,'[10]Riepilogo 2013'!$C$5,'[11]Riepilogo 2014'!$C$5,'[12]Riepilogo 2015'!$C$5,'[13]Riepilogo 2016'!$C$5,'[14]Riepilogo 2017'!$C$5,'[15]Riepilogo 2018'!$C$5,'[16]Riepilogo 2019'!$C$5,'[17]Riepilogo 2020'!$C$5,'[18]Riepilogo 2021'!$C$5,'[19]Riepilogo 2022'!$C$5,'[20]Riepilogo 2023'!$C$5,'[21]Riepilogo 2024'!$C$5)</f>
        <v>10.343232465399954</v>
      </c>
      <c r="D16" s="35">
        <f>AVERAGE('[1]Riepilogo 2004'!$D$5,'[2]Riepilogo 2005'!$D$5,'[3]Riepilogo 2006'!$D$5,'[4]Riepilogo 2007'!$D$5,'[5]Riepilogo 2008'!$D$5,'[6]Riepilogo 2009'!$D$5,'[7]Riepilogo 2010'!$D$5,'[8]Riepilogo 2011'!$D$5,'[9]Riepilogo 2012'!$D$5,'[10]Riepilogo 2013'!$D$5,'[11]Riepilogo 2014'!$D$5,'[12]Riepilogo 2015'!$D$5,'[13]Riepilogo 2016'!$D$5,'[14]Riepilogo 2017'!$D$5,'[15]Riepilogo 2018'!$D$5,'[16]Riepilogo 2019'!$D$5,'[17]Riepilogo 2020'!$D$5,'[18]Riepilogo 2021'!$D$5,'[19]Riepilogo 2022'!$D$5,'[20]Riepilogo 2023'!$D$5,'[21]Riepilogo 2024'!$D$5)</f>
        <v>15.259508448540709</v>
      </c>
      <c r="E16" s="35">
        <f>AVERAGE('[1]Riepilogo 2004'!$E$5,'[2]Riepilogo 2005'!$E$5,'[3]Riepilogo 2006'!$E$5,'[4]Riepilogo 2007'!$E$5,'[5]Riepilogo 2008'!$E$5,'[6]Riepilogo 2009'!$E$5,'[7]Riepilogo 2010'!$E$5,'[8]Riepilogo 2011'!$E$5,'[9]Riepilogo 2012'!$E$5,'[10]Riepilogo 2013'!$E$5,'[11]Riepilogo 2014'!$E$5,'[12]Riepilogo 2015'!$E$5,'[13]Riepilogo 2016'!$E$5,'[14]Riepilogo 2017'!$E$5,'[15]Riepilogo 2018'!$E$5,'[16]Riepilogo 2019'!$E$5,'[17]Riepilogo 2020'!$E$5,'[18]Riepilogo 2021'!$E$5,'[19]Riepilogo 2022'!$E$5,'[20]Riepilogo 2023'!$E$5,'[21]Riepilogo 2024'!$E$5)</f>
        <v>19.564761904761905</v>
      </c>
      <c r="F16" s="35">
        <f>AVERAGE('[1]Riepilogo 2004'!$F$5,'[2]Riepilogo 2005'!$F$5,'[3]Riepilogo 2006'!$F$5,'[4]Riepilogo 2007'!$F$5,'[5]Riepilogo 2008'!$F$5,'[6]Riepilogo 2009'!$F$5,'[7]Riepilogo 2010'!$F$5,'[8]Riepilogo 2011'!$F$5,'[9]Riepilogo 2012'!$F$5,'[10]Riepilogo 2013'!$F$5,'[11]Riepilogo 2014'!$F$5,'[12]Riepilogo 2015'!$F$5,'[13]Riepilogo 2016'!$F$5,'[14]Riepilogo 2017'!$F$5,'[15]Riepilogo 2018'!$F$5,'[16]Riepilogo 2019'!$F$5,'[17]Riepilogo 2020'!$F$5,'[18]Riepilogo 2021'!$F$5,'[19]Riepilogo 2022'!$F$5,'[20]Riepilogo 2023'!$F$5,'[21]Riepilogo 2024'!$F$5)</f>
        <v>23.441321044546857</v>
      </c>
      <c r="G16" s="35">
        <f>AVERAGE('[1]Riepilogo 2004'!$G$5,'[2]Riepilogo 2005'!$G$5,'[3]Riepilogo 2006'!$G$5,'[4]Riepilogo 2007'!$G$5,'[5]Riepilogo 2008'!$G$5,'[6]Riepilogo 2009'!$G$5,'[7]Riepilogo 2010'!$G$5,'[8]Riepilogo 2011'!$G$5,'[9]Riepilogo 2012'!$G$5,'[10]Riepilogo 2013'!$G$5,'[11]Riepilogo 2014'!$G$5,'[12]Riepilogo 2015'!$G$5,'[13]Riepilogo 2016'!$G$5,'[14]Riepilogo 2017'!$G$5,'[15]Riepilogo 2018'!$G$5,'[16]Riepilogo 2019'!$G$5,'[17]Riepilogo 2020'!$G$5,'[18]Riepilogo 2021'!$G$5,'[19]Riepilogo 2022'!$G$5,'[20]Riepilogo 2023'!$G$5,'[21]Riepilogo 2024'!$G$5)</f>
        <v>28.36904761904762</v>
      </c>
      <c r="H16" s="35">
        <f>AVERAGE('[1]Riepilogo 2004'!$H$5,'[2]Riepilogo 2005'!$H$5,'[3]Riepilogo 2006'!$H$5,'[4]Riepilogo 2007'!$H$5,'[5]Riepilogo 2008'!$H$5,'[6]Riepilogo 2009'!$H$5,'[7]Riepilogo 2010'!$H$5,'[8]Riepilogo 2011'!$H$5,'[9]Riepilogo 2012'!$H$5,'[10]Riepilogo 2013'!$H$5,'[11]Riepilogo 2014'!$H$5,'[12]Riepilogo 2015'!$H$5,'[13]Riepilogo 2016'!$H$5,'[14]Riepilogo 2017'!$H$5,'[15]Riepilogo 2018'!$H$5,'[16]Riepilogo 2019'!$H$5,'[17]Riepilogo 2020'!$H$5,'[18]Riepilogo 2021'!$H$5,'[19]Riepilogo 2022'!$H$5,'[20]Riepilogo 2023'!$H$5,'[21]Riepilogo 2024'!$H$5)</f>
        <v>31.037173579109066</v>
      </c>
      <c r="I16" s="35">
        <f>AVERAGE('[1]Riepilogo 2004'!$I$5,'[2]Riepilogo 2005'!$I$5,'[3]Riepilogo 2006'!$I$5,'[4]Riepilogo 2007'!$I$5,'[5]Riepilogo 2008'!$I$5,'[6]Riepilogo 2009'!$I$5,'[7]Riepilogo 2010'!$I$5,'[8]Riepilogo 2011'!$I$5,'[9]Riepilogo 2012'!$I$5,'[10]Riepilogo 2013'!$I$5,'[11]Riepilogo 2014'!$I$5,'[12]Riepilogo 2015'!$I$5,'[13]Riepilogo 2016'!$I$5,'[14]Riepilogo 2017'!$I$5,'[15]Riepilogo 2018'!$I$5,'[16]Riepilogo 2019'!$I$5,'[17]Riepilogo 2020'!$I$5,'[18]Riepilogo 2021'!$I$5,'[19]Riepilogo 2022'!$I$5,'[20]Riepilogo 2023'!$I$5,'[21]Riepilogo 2024'!$I$5)</f>
        <v>30.062980030721963</v>
      </c>
      <c r="J16" s="35">
        <f>AVERAGE('[1]Riepilogo 2004'!$J$5,'[2]Riepilogo 2005'!$J$5,'[3]Riepilogo 2006'!$J$5,'[4]Riepilogo 2007'!$J$5,'[5]Riepilogo 2008'!$J$5,'[6]Riepilogo 2009'!$J$5,'[7]Riepilogo 2010'!$J$5,'[8]Riepilogo 2011'!$J$5,'[9]Riepilogo 2012'!$J$5,'[10]Riepilogo 2013'!$J$5,'[11]Riepilogo 2014'!$J$5,'[12]Riepilogo 2015'!$J$5,'[13]Riepilogo 2016'!$J$5,'[14]Riepilogo 2017'!$J$5,'[15]Riepilogo 2018'!$J$5,'[16]Riepilogo 2019'!$J$5,'[17]Riepilogo 2020'!$J$5,'[18]Riepilogo 2021'!$J$5,'[19]Riepilogo 2022'!$J$5,'[20]Riepilogo 2023'!$J$5,'[21]Riepilogo 2024'!$J$5)</f>
        <v>25.640476190476186</v>
      </c>
      <c r="K16" s="35">
        <f>AVERAGE('[1]Riepilogo 2004'!$K$5,'[2]Riepilogo 2005'!$K$5,'[3]Riepilogo 2006'!$K$5,'[4]Riepilogo 2007'!$K$5,'[5]Riepilogo 2008'!$K$5,'[6]Riepilogo 2009'!$K$5,'[7]Riepilogo 2010'!$K$5,'[8]Riepilogo 2011'!$K$5,'[9]Riepilogo 2012'!$K$5,'[10]Riepilogo 2013'!$K$5,'[11]Riepilogo 2014'!$K$5,'[10]Riepilogo 2013'!$K$5,'[12]Riepilogo 2015'!$K$5,'[13]Riepilogo 2016'!$K$5,'[14]Riepilogo 2017'!$K$5,'[15]Riepilogo 2018'!$K$5,'[16]Riepilogo 2019'!$K$5,'[17]Riepilogo 2020'!$K$5,'[18]Riepilogo 2021'!$K$5,'[19]Riepilogo 2022'!$K$5,'[20]Riepilogo 2023'!$K$5,'[21]Riepilogo 2024'!$K$5)</f>
        <v>19.280498533724337</v>
      </c>
      <c r="L16" s="35">
        <f>AVERAGE('[1]Riepilogo 2004'!$L$5,'[2]Riepilogo 2005'!$L$5,'[3]Riepilogo 2006'!$L$5,'[4]Riepilogo 2007'!$L$5,'[5]Riepilogo 2008'!$L$5,'[6]Riepilogo 2009'!$L$5,'[7]Riepilogo 2010'!$L$5,'[8]Riepilogo 2011'!$L$5,'[9]Riepilogo 2012'!$L$5,'[10]Riepilogo 2013'!$L$5,'[11]Riepilogo 2014'!$L$5,'[12]Riepilogo 2015'!$L$5,'[13]Riepilogo 2016'!$L$5,'[14]Riepilogo 2017'!$L$5,'[15]Riepilogo 2018'!$L$5,'[16]Riepilogo 2019'!$L$5,'[17]Riepilogo 2020'!$L$5,'[18]Riepilogo 2021'!$L$5,'[19]Riepilogo 2022'!$L$5,'[20]Riepilogo 2023'!$L$5,'[21]Riepilogo 2024'!$L$5)</f>
        <v>12.583968253968253</v>
      </c>
      <c r="M16" s="35">
        <f>AVERAGE('[1]Riepilogo 2004'!$M$5,'[2]Riepilogo 2005'!$M$5,'[3]Riepilogo 2006'!$M$5,'[4]Riepilogo 2007'!$M$5,'[5]Riepilogo 2008'!$M$5,'[6]Riepilogo 2009'!$M$5,'[7]Riepilogo 2010'!$M$5,'[8]Riepilogo 2011'!$M$5,'[9]Riepilogo 2012'!$M$5,'[10]Riepilogo 2013'!$M$5,'[11]Riepilogo 2014'!$M$5,'[12]Riepilogo 2015'!$M$5,'[13]Riepilogo 2016'!$M$5,'[14]Riepilogo 2017'!$M$5,'[15]Riepilogo 2018'!$M$5,'[16]Riepilogo 2019'!$M$5,'[17]Riepilogo 2020'!$M$5,'[18]Riepilogo 2021'!$M$5,'[19]Riepilogo 2022'!$M$5,'[20]Riepilogo 2023'!$M$5,'[21]Riepilogo 2024'!$M$5)</f>
        <v>7.7462810530218773</v>
      </c>
      <c r="N16" s="35">
        <f>AVERAGE(D16:M16)</f>
        <v>21.298601665791882</v>
      </c>
      <c r="P16" s="33" t="s">
        <v>3</v>
      </c>
      <c r="Q16" s="35">
        <f>AVERAGE('[8]Riepilogo 2011'!$B$5,'[9]Riepilogo 2012'!$B$5,'[10]Riepilogo 2013'!$B$5,'[11]Riepilogo 2014'!$B$5,'[12]Riepilogo 2015'!$B$5,'[13]Riepilogo 2016'!$B$5,'[14]Riepilogo 2017'!$B$5,'[15]Riepilogo 2018'!$B$5,'[16]Riepilogo 2019'!$B$5,'[17]Riepilogo 2020'!$B$5)</f>
        <v>8.0951612903225811</v>
      </c>
      <c r="R16" s="35">
        <f>AVERAGE('[8]Riepilogo 2011'!$C$5,'[9]Riepilogo 2012'!$C$5,'[10]Riepilogo 2013'!$C$5,'[11]Riepilogo 2014'!$C$5,'[12]Riepilogo 2015'!$C$5,'[13]Riepilogo 2016'!$C$5,'[14]Riepilogo 2017'!$C$5,'[15]Riepilogo 2018'!$C$5,'[16]Riepilogo 2019'!$C$5,'[17]Riepilogo 2020'!$C$5)</f>
        <v>9.8673768472906396</v>
      </c>
      <c r="S16" s="35">
        <f>AVERAGE('[8]Riepilogo 2011'!$D$5,'[9]Riepilogo 2012'!$D$5,'[10]Riepilogo 2013'!$D$5,'[11]Riepilogo 2014'!$D$5,'[12]Riepilogo 2015'!$D$5,'[13]Riepilogo 2016'!$D$5,'[14]Riepilogo 2017'!$D$5,'[15]Riepilogo 2018'!$D$5,'[16]Riepilogo 2019'!$D$5,'[17]Riepilogo 2020'!$D$5)</f>
        <v>15.324193548387097</v>
      </c>
      <c r="T16" s="35">
        <f>AVERAGE('[8]Riepilogo 2011'!$E$5,'[9]Riepilogo 2012'!$E$5,'[10]Riepilogo 2013'!$E$5,'[11]Riepilogo 2014'!$E$5,'[12]Riepilogo 2015'!$E$5,'[13]Riepilogo 2016'!$E$5,'[14]Riepilogo 2017'!$E$5,'[15]Riepilogo 2018'!$E$5,'[16]Riepilogo 2019'!$E$5,'[17]Riepilogo 2020'!$E$5)</f>
        <v>19.716666666666669</v>
      </c>
      <c r="U16" s="35">
        <f>AVERAGE('[8]Riepilogo 2011'!$F$5,'[9]Riepilogo 2012'!$F$5,'[10]Riepilogo 2013'!$F$5,'[11]Riepilogo 2014'!$F$5,'[12]Riepilogo 2015'!$F$5,'[13]Riepilogo 2016'!$F$5,'[14]Riepilogo 2017'!$F$5,'[15]Riepilogo 2018'!$F$5,'[16]Riepilogo 2019'!$F$5,'[17]Riepilogo 2020'!$F$5)</f>
        <v>23.173548387096769</v>
      </c>
      <c r="V16" s="35">
        <f>AVERAGE('[8]Riepilogo 2011'!$G$5,'[9]Riepilogo 2012'!$G$5,'[10]Riepilogo 2013'!$G$5,'[11]Riepilogo 2014'!$G$5,'[12]Riepilogo 2015'!$G$5,'[13]Riepilogo 2016'!$G$5,'[14]Riepilogo 2017'!$G$5,'[15]Riepilogo 2018'!$G$5,'[16]Riepilogo 2019'!$G$5,'[17]Riepilogo 2020'!$G$5)</f>
        <v>27.896333333333338</v>
      </c>
      <c r="W16" s="35">
        <f>AVERAGE('[8]Riepilogo 2011'!$H$5,'[9]Riepilogo 2012'!$H$5,'[10]Riepilogo 2013'!$H$5,'[11]Riepilogo 2014'!$H$5,'[12]Riepilogo 2015'!$H$5,'[13]Riepilogo 2016'!$H$5,'[14]Riepilogo 2017'!$H$5,'[15]Riepilogo 2018'!$H$5,'[16]Riepilogo 2019'!$H$5,'[17]Riepilogo 2020'!$H$5)</f>
        <v>30.479032258064514</v>
      </c>
      <c r="X16" s="35">
        <f>AVERAGE('[8]Riepilogo 2011'!$I$5,'[9]Riepilogo 2012'!$I$5,'[10]Riepilogo 2013'!$I$5,'[11]Riepilogo 2014'!$I$5,'[12]Riepilogo 2015'!$I$5,'[13]Riepilogo 2016'!$I$5,'[14]Riepilogo 2017'!$I$5,'[15]Riepilogo 2018'!$I$5,'[16]Riepilogo 2019'!$I$5,'[17]Riepilogo 2020'!$I$5)</f>
        <v>29.967096774193543</v>
      </c>
      <c r="Y16" s="35">
        <f>AVERAGE('[8]Riepilogo 2011'!$J$5,'[9]Riepilogo 2012'!$J$5,'[10]Riepilogo 2013'!$J$5,'[11]Riepilogo 2014'!$J$5,'[12]Riepilogo 2015'!$J$5,'[13]Riepilogo 2016'!$J$5,'[14]Riepilogo 2017'!$J$5,'[15]Riepilogo 2018'!$J$5,'[16]Riepilogo 2019'!$J$5,'[17]Riepilogo 2020'!$J$5)</f>
        <v>25.718666666666671</v>
      </c>
      <c r="Z16" s="35">
        <f>AVERAGE('[8]Riepilogo 2011'!$K$5,'[9]Riepilogo 2012'!$K$5,'[10]Riepilogo 2013'!$K$5,'[11]Riepilogo 2014'!$K$5,'[10]Riepilogo 2013'!$K$5,'[12]Riepilogo 2015'!$K$5,'[13]Riepilogo 2016'!$K$5,'[14]Riepilogo 2017'!$K$5,'[15]Riepilogo 2018'!$K$5,'[16]Riepilogo 2019'!$K$5,'[17]Riepilogo 2020'!$K$5)</f>
        <v>19.072727272727271</v>
      </c>
      <c r="AA16" s="35">
        <f>AVERAGE('[8]Riepilogo 2011'!$L$5,'[9]Riepilogo 2012'!$L$5,'[10]Riepilogo 2013'!$L$5,'[11]Riepilogo 2014'!$L$5,'[12]Riepilogo 2015'!$L$5,'[13]Riepilogo 2016'!$L$5,'[14]Riepilogo 2017'!$L$5,'[15]Riepilogo 2018'!$L$5,'[16]Riepilogo 2019'!$L$5,'[17]Riepilogo 2020'!$L$5)</f>
        <v>12.897333333333332</v>
      </c>
      <c r="AB16" s="35">
        <f>AVERAGE('[8]Riepilogo 2011'!$M$5,'[9]Riepilogo 2012'!$M$5,'[10]Riepilogo 2013'!$M$5,'[11]Riepilogo 2014'!$M$5,'[12]Riepilogo 2015'!$M$5,'[13]Riepilogo 2016'!$M$5,'[14]Riepilogo 2017'!$M$5,'[15]Riepilogo 2018'!$M$5,'[16]Riepilogo 2019'!$M$5,'[17]Riepilogo 2020'!$M$5)</f>
        <v>8.3420289210233598</v>
      </c>
      <c r="AC16" s="35">
        <f>AVERAGE(S16:AB16)</f>
        <v>21.258762716149256</v>
      </c>
    </row>
    <row r="17" spans="1:29" s="33" customFormat="1" ht="12" x14ac:dyDescent="0.2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</row>
    <row r="18" spans="1:29" s="33" customFormat="1" ht="12" x14ac:dyDescent="0.2">
      <c r="A18" s="34" t="s">
        <v>4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16</v>
      </c>
      <c r="N18" s="41" t="s">
        <v>58</v>
      </c>
      <c r="P18" s="34" t="s">
        <v>4</v>
      </c>
      <c r="Q18" s="34" t="s">
        <v>5</v>
      </c>
      <c r="R18" s="34" t="s">
        <v>6</v>
      </c>
      <c r="S18" s="34" t="s">
        <v>7</v>
      </c>
      <c r="T18" s="34" t="s">
        <v>8</v>
      </c>
      <c r="U18" s="34" t="s">
        <v>9</v>
      </c>
      <c r="V18" s="34" t="s">
        <v>10</v>
      </c>
      <c r="W18" s="34" t="s">
        <v>11</v>
      </c>
      <c r="X18" s="34" t="s">
        <v>12</v>
      </c>
      <c r="Y18" s="34" t="s">
        <v>13</v>
      </c>
      <c r="Z18" s="34" t="s">
        <v>14</v>
      </c>
      <c r="AA18" s="34" t="s">
        <v>15</v>
      </c>
      <c r="AB18" s="34" t="s">
        <v>16</v>
      </c>
      <c r="AC18" s="36"/>
    </row>
    <row r="19" spans="1:29" s="33" customFormat="1" ht="12" x14ac:dyDescent="0.2">
      <c r="A19" s="33" t="s">
        <v>17</v>
      </c>
      <c r="B19" s="37">
        <f>AVERAGE('[1]Riepilogo 2004'!$B$18,'[2]Riepilogo 2005'!$B$18,'[3]Riepilogo 2006'!$B$18,'[4]Riepilogo 2007'!$B$18,'[5]Riepilogo 2008'!$B$18,'[6]Riepilogo 2009'!$B$18,'[7]Riepilogo 2010'!$B$18,'[8]Riepilogo 2011'!$B$18,'[9]Riepilogo 2012'!$B$18,'[10]Riepilogo 2013'!$B$18,'[11]Riepilogo 2014'!$B$18,'[12]Riepilogo 2015'!$B$18,'[13]Riepilogo 2016'!$B$18,'[14]Riepilogo 2017'!$B$18,'[15]Riepilogo 2018'!$B$18,'[16]Riepilogo 2019'!$B$18,'[17]Riepilogo 2020'!$B$18,'[18]Riepilogo 2021'!$B$18,'[19]Riepilogo 2022'!$B$18,'[20]Riepilogo 2023'!$B$18,'[21]Riepilogo 2024'!$B$18)</f>
        <v>38.136571428571429</v>
      </c>
      <c r="C19" s="37">
        <f>AVERAGE('[1]Riepilogo 2004'!$C$18,'[2]Riepilogo 2005'!$C$18,'[3]Riepilogo 2006'!$C$18,'[4]Riepilogo 2007'!$C$18,'[5]Riepilogo 2008'!$C$18,'[6]Riepilogo 2009'!$C$18,'[7]Riepilogo 2010'!$C$18,'[8]Riepilogo 2011'!$C$18,'[9]Riepilogo 2012'!$C$18,'[10]Riepilogo 2013'!$C$18,'[11]Riepilogo 2014'!$C$18,'[12]Riepilogo 2015'!$C$18,'[13]Riepilogo 2016'!$C$18,'[14]Riepilogo 2017'!$C$18,'[15]Riepilogo 2018'!$C$18,'[16]Riepilogo 2019'!$C$18,'[17]Riepilogo 2020'!$C$18,'[18]Riepilogo 2021'!$C$18,'[19]Riepilogo 2022'!$C$18,'[20]Riepilogo 2023'!$C$18,'[21]Riepilogo 2024'!$C$18)</f>
        <v>47.801447619047629</v>
      </c>
      <c r="D19" s="37">
        <f>AVERAGE('[1]Riepilogo 2004'!$D$18,'[2]Riepilogo 2005'!$D$18,'[3]Riepilogo 2006'!$D$18,'[4]Riepilogo 2007'!$D$18,'[5]Riepilogo 2008'!$D$18,'[6]Riepilogo 2009'!$D$18,'[7]Riepilogo 2010'!$D$18,'[8]Riepilogo 2011'!$D$18,'[9]Riepilogo 2012'!$D$18,'[10]Riepilogo 2013'!$D$18,'[11]Riepilogo 2014'!$D$18,'[12]Riepilogo 2015'!$D$18,'[13]Riepilogo 2016'!$D$18,'[14]Riepilogo 2017'!$D$18,'[15]Riepilogo 2018'!$D$18,'[16]Riepilogo 2019'!$D$18,'[17]Riepilogo 2020'!$D$18,'[18]Riepilogo 2021'!$D$18,'[19]Riepilogo 2022'!$D$18,'[20]Riepilogo 2023'!$D$18,'[21]Riepilogo 2024'!$D$18)</f>
        <v>64.48333333333332</v>
      </c>
      <c r="E19" s="37">
        <f>AVERAGE('[1]Riepilogo 2004'!$E$18,'[2]Riepilogo 2005'!$E$18,'[3]Riepilogo 2006'!$E$18,'[4]Riepilogo 2007'!$E$18,'[5]Riepilogo 2008'!$E$18,'[6]Riepilogo 2009'!$E$18,'[7]Riepilogo 2010'!$E$18,'[8]Riepilogo 2011'!$E$18,'[9]Riepilogo 2012'!$E$18,'[10]Riepilogo 2013'!$E$18,'[11]Riepilogo 2014'!$E$18,'[12]Riepilogo 2015'!$E$18,'[13]Riepilogo 2016'!$E$18,'[14]Riepilogo 2017'!$E$18,'[15]Riepilogo 2018'!$E$18,'[16]Riepilogo 2019'!$E$18,'[17]Riepilogo 2020'!$E$18,'[18]Riepilogo 2021'!$E$18,'[19]Riepilogo 2022'!$E$18,'[20]Riepilogo 2023'!$E$18,'[21]Riepilogo 2024'!$E$18)</f>
        <v>92.259190476190483</v>
      </c>
      <c r="F19" s="37">
        <f>AVERAGE('[1]Riepilogo 2004'!$F$18,'[2]Riepilogo 2005'!$F$18,'[3]Riepilogo 2006'!$F$18,'[4]Riepilogo 2007'!$F$18,'[5]Riepilogo 2008'!$F$18,'[6]Riepilogo 2009'!$F$18,'[7]Riepilogo 2010'!$F$18,'[8]Riepilogo 2011'!$F$18,'[9]Riepilogo 2012'!$F$18,'[10]Riepilogo 2013'!$F$18,'[11]Riepilogo 2014'!$F$18,'[12]Riepilogo 2015'!$F$18,'[13]Riepilogo 2016'!$F$18,'[14]Riepilogo 2017'!$F$18,'[15]Riepilogo 2018'!$F$18,'[16]Riepilogo 2019'!$F$18,'[17]Riepilogo 2020'!$F$18,'[18]Riepilogo 2021'!$F$18,'[19]Riepilogo 2022'!$F$18,'[20]Riepilogo 2023'!$F$18,'[21]Riepilogo 2024'!$F$18)</f>
        <v>113.53833333333333</v>
      </c>
      <c r="G19" s="37">
        <f>AVERAGE('[1]Riepilogo 2004'!$G$18,'[2]Riepilogo 2005'!$G$18,'[3]Riepilogo 2006'!$G$18,'[4]Riepilogo 2007'!$G$18,'[5]Riepilogo 2008'!$G$18,'[6]Riepilogo 2009'!$G$18,'[7]Riepilogo 2010'!$G$18,'[8]Riepilogo 2011'!$G$18,'[9]Riepilogo 2012'!$G$18,'[10]Riepilogo 2013'!$G$18,'[11]Riepilogo 2014'!$G$18,'[12]Riepilogo 2015'!$G$18,'[13]Riepilogo 2016'!$G$18,'[14]Riepilogo 2017'!$G$18,'[15]Riepilogo 2018'!$G$18,'[16]Riepilogo 2019'!$G$18,'[17]Riepilogo 2020'!$G$18,'[18]Riepilogo 2021'!$G$18,'[19]Riepilogo 2022'!$G$18,'[20]Riepilogo 2023'!$G$18,'[21]Riepilogo 2024'!$G$18)</f>
        <v>100.20838095238094</v>
      </c>
      <c r="H19" s="37">
        <f>AVERAGE('[1]Riepilogo 2004'!$H$18,'[2]Riepilogo 2005'!$H$18,'[3]Riepilogo 2006'!$H$18,'[4]Riepilogo 2007'!$H$18,'[5]Riepilogo 2008'!$H$18,'[6]Riepilogo 2009'!$H$18,'[7]Riepilogo 2010'!$H$18,'[8]Riepilogo 2011'!$H$18,'[9]Riepilogo 2012'!$H$18,'[10]Riepilogo 2013'!$H$18,'[11]Riepilogo 2014'!$H$18,'[12]Riepilogo 2015'!$H$18,'[13]Riepilogo 2016'!$H$18,'[14]Riepilogo 2017'!$H$18,'[15]Riepilogo 2018'!$H$18,'[16]Riepilogo 2019'!$H$18,'[17]Riepilogo 2020'!$H$18,'[18]Riepilogo 2021'!$H$18,'[19]Riepilogo 2022'!$H$18,'[20]Riepilogo 2023'!$H$18,'[21]Riepilogo 2024'!$H$18)</f>
        <v>85.465523809523802</v>
      </c>
      <c r="I19" s="37">
        <f>AVERAGE('[1]Riepilogo 2004'!$I$18,'[2]Riepilogo 2005'!$I$18,'[3]Riepilogo 2006'!$I$18,'[4]Riepilogo 2007'!$I$18,'[5]Riepilogo 2008'!$I$18,'[6]Riepilogo 2009'!$I$18,'[7]Riepilogo 2010'!$I$18,'[8]Riepilogo 2011'!$I$18,'[9]Riepilogo 2012'!$I$18,'[10]Riepilogo 2013'!$I$18,'[11]Riepilogo 2014'!$I$18,'[12]Riepilogo 2015'!$I$18,'[13]Riepilogo 2016'!$I$18,'[14]Riepilogo 2017'!$I$18,'[15]Riepilogo 2018'!$I$18,'[16]Riepilogo 2019'!$I$18,'[17]Riepilogo 2020'!$I$18,'[18]Riepilogo 2021'!$I$18,'[19]Riepilogo 2022'!$I$18,'[20]Riepilogo 2023'!$I$18,'[21]Riepilogo 2024'!$I$18)</f>
        <v>80.890619047619055</v>
      </c>
      <c r="J19" s="37">
        <f>AVERAGE('[1]Riepilogo 2004'!$J$18,'[2]Riepilogo 2005'!$J$18,'[3]Riepilogo 2006'!$J$18,'[4]Riepilogo 2007'!$J$18,'[5]Riepilogo 2008'!$J$18,'[6]Riepilogo 2009'!$J$18,'[7]Riepilogo 2010'!$J$18,'[8]Riepilogo 2011'!$J$18,'[9]Riepilogo 2012'!$J$18,'[10]Riepilogo 2013'!$J$18,'[11]Riepilogo 2014'!$J$18,'[12]Riepilogo 2015'!$J$18,'[13]Riepilogo 2016'!$J$18,'[14]Riepilogo 2017'!$J$18,'[15]Riepilogo 2018'!$J$18,'[16]Riepilogo 2019'!$J$18,'[17]Riepilogo 2020'!$J$18,'[18]Riepilogo 2021'!$J$18,'[19]Riepilogo 2022'!$J$18,'[20]Riepilogo 2023'!$J$18,'[21]Riepilogo 2024'!$J$18)</f>
        <v>63.293333333333351</v>
      </c>
      <c r="K19" s="37">
        <f>AVERAGE('[1]Riepilogo 2004'!$K$18,'[2]Riepilogo 2005'!$K$18,'[3]Riepilogo 2006'!$K$18,'[4]Riepilogo 2007'!$K$18,'[5]Riepilogo 2008'!$K$18,'[6]Riepilogo 2009'!$K$18,'[7]Riepilogo 2010'!$K$18,'[8]Riepilogo 2011'!$K$18,'[9]Riepilogo 2012'!$K$18,'[10]Riepilogo 2013'!$K$18,'[11]Riepilogo 2014'!$K$18,'[12]Riepilogo 2015'!$K$18,'[13]Riepilogo 2016'!$K$18,'[14]Riepilogo 2017'!$K$18,'[15]Riepilogo 2018'!$K$18,'[16]Riepilogo 2019'!$K$18,'[17]Riepilogo 2020'!$K$18,'[18]Riepilogo 2021'!$K$4,'[19]Riepilogo 2022'!$K$18,'[20]Riepilogo 2023'!$K$18,'[21]Riepilogo 2024'!$K$18)</f>
        <v>80.034877112135177</v>
      </c>
      <c r="L19" s="37">
        <f>AVERAGE('[1]Riepilogo 2004'!$L$18,'[2]Riepilogo 2005'!$L$18,'[3]Riepilogo 2006'!$L$18,'[4]Riepilogo 2007'!$L$18,'[5]Riepilogo 2008'!$L$18,'[6]Riepilogo 2009'!$L$18,'[7]Riepilogo 2010'!$L$18,'[8]Riepilogo 2011'!$L$18,'[9]Riepilogo 2012'!$L$18,'[10]Riepilogo 2013'!$L$18,'[11]Riepilogo 2014'!$L$18,'[12]Riepilogo 2015'!$L$18,'[13]Riepilogo 2016'!$L$18,'[14]Riepilogo 2017'!$L$18,'[15]Riepilogo 2018'!$L$18,'[16]Riepilogo 2019'!$L$18,'[17]Riepilogo 2020'!$L$18,'[18]Riepilogo 2021'!$L$18,'[19]Riepilogo 2022'!$L$18,'[20]Riepilogo 2023'!$L$18,'[21]Riepilogo 2024'!$L$18)</f>
        <v>101.65819047619046</v>
      </c>
      <c r="M19" s="37">
        <f>AVERAGE('[1]Riepilogo 2004'!$M$18,'[2]Riepilogo 2005'!$M$18,'[3]Riepilogo 2006'!$M$18,'[4]Riepilogo 2007'!$M$18,'[5]Riepilogo 2008'!$M$18,'[6]Riepilogo 2009'!$M$18,'[7]Riepilogo 2010'!$M$18,'[8]Riepilogo 2011'!$M$18,'[9]Riepilogo 2012'!$M$18,'[10]Riepilogo 2013'!$M$18,'[11]Riepilogo 2014'!$M$18,'[12]Riepilogo 2015'!$M$18,'[13]Riepilogo 2016'!$M$18,'[14]Riepilogo 2017'!$M$18,'[15]Riepilogo 2018'!$M$18,'[16]Riepilogo 2019'!$M$18,'[17]Riepilogo 2020'!$M$18,'[18]Riepilogo 2021'!$M$18,'[19]Riepilogo 2022'!$M$18,'[20]Riepilogo 2023'!$M$18,'[21]Riepilogo 2024'!$M$18)</f>
        <v>44.712761904761905</v>
      </c>
      <c r="N19" s="37">
        <f>SUM(B19:M19)</f>
        <v>912.48256282642092</v>
      </c>
      <c r="P19" s="33" t="s">
        <v>17</v>
      </c>
      <c r="Q19" s="37">
        <f>AVERAGE('[8]Riepilogo 2011'!$B$18,'[9]Riepilogo 2012'!$B$18,'[10]Riepilogo 2013'!$B$18,'[11]Riepilogo 2014'!$B$18,'[12]Riepilogo 2015'!$B$18,'[13]Riepilogo 2016'!$B$18,'[14]Riepilogo 2017'!$B$18,'[15]Riepilogo 2018'!$B$18,'[16]Riepilogo 2019'!$B$18,'[17]Riepilogo 2020'!$B$18)</f>
        <v>33.047200000000004</v>
      </c>
      <c r="R19" s="37">
        <f>AVERAGE('[8]Riepilogo 2011'!$C$18,'[9]Riepilogo 2012'!$C$18,'[10]Riepilogo 2013'!$C$18,'[11]Riepilogo 2014'!$C$18,'[12]Riepilogo 2015'!$C$18,'[13]Riepilogo 2016'!$C$18,'[14]Riepilogo 2017'!$C$18,'[15]Riepilogo 2018'!$C$18,'[16]Riepilogo 2019'!$C$18,'[17]Riepilogo 2020'!$C$18)</f>
        <v>59.794700000000013</v>
      </c>
      <c r="S19" s="37">
        <f>AVERAGE('[8]Riepilogo 2011'!$D$18,'[9]Riepilogo 2012'!$D$18,'[10]Riepilogo 2013'!$D$18,'[11]Riepilogo 2014'!$D$18,'[12]Riepilogo 2015'!$D$18,'[13]Riepilogo 2016'!$D$18,'[14]Riepilogo 2017'!$D$18,'[15]Riepilogo 2018'!$D$18,'[16]Riepilogo 2019'!$D$18,'[17]Riepilogo 2020'!$D$18)</f>
        <v>86.796399999999991</v>
      </c>
      <c r="T19" s="37">
        <f>AVERAGE('[8]Riepilogo 2011'!$E$18,'[9]Riepilogo 2012'!$E$18,'[10]Riepilogo 2013'!$E$18,'[11]Riepilogo 2014'!$E$18,'[12]Riepilogo 2015'!$E$18,'[13]Riepilogo 2016'!$E$18,'[14]Riepilogo 2017'!$E$18,'[15]Riepilogo 2018'!$E$18,'[16]Riepilogo 2019'!$E$18,'[17]Riepilogo 2020'!$E$18)</f>
        <v>98.434400000000011</v>
      </c>
      <c r="U19" s="37">
        <f>AVERAGE('[8]Riepilogo 2011'!$F$18,'[9]Riepilogo 2012'!$F$18,'[10]Riepilogo 2013'!$F$18,'[11]Riepilogo 2014'!$F$18,'[12]Riepilogo 2015'!$F$18,'[13]Riepilogo 2016'!$F$18,'[14]Riepilogo 2017'!$F$18,'[15]Riepilogo 2018'!$F$18,'[16]Riepilogo 2019'!$F$18,'[17]Riepilogo 2020'!$F$18)</f>
        <v>110.43769999999999</v>
      </c>
      <c r="V19" s="37">
        <f>AVERAGE('[8]Riepilogo 2011'!$G$18,'[9]Riepilogo 2012'!$G$18,'[10]Riepilogo 2013'!$G$18,'[11]Riepilogo 2014'!$G$18,'[12]Riepilogo 2015'!$G$18,'[13]Riepilogo 2016'!$G$18,'[14]Riepilogo 2017'!$G$18,'[15]Riepilogo 2018'!$G$18,'[16]Riepilogo 2019'!$G$18,'[17]Riepilogo 2020'!$G$18)</f>
        <v>109.19770000000001</v>
      </c>
      <c r="W19" s="37">
        <f>AVERAGE('[8]Riepilogo 2011'!$H$18,'[9]Riepilogo 2012'!$H$18,'[10]Riepilogo 2013'!$H$18,'[11]Riepilogo 2014'!$H$18,'[12]Riepilogo 2015'!$H$18,'[13]Riepilogo 2016'!$H$18,'[14]Riepilogo 2017'!$H$18,'[15]Riepilogo 2018'!$H$18,'[16]Riepilogo 2019'!$H$18,'[17]Riepilogo 2020'!$H$18)</f>
        <v>102.7974</v>
      </c>
      <c r="X19" s="37">
        <f>AVERAGE('[8]Riepilogo 2011'!$I$18,'[9]Riepilogo 2012'!$I$18,'[10]Riepilogo 2013'!$I$18,'[11]Riepilogo 2014'!$I$18,'[12]Riepilogo 2015'!$I$18,'[13]Riepilogo 2016'!$I$18,'[14]Riepilogo 2017'!$I$18,'[15]Riepilogo 2018'!$I$18,'[16]Riepilogo 2019'!$I$18,'[17]Riepilogo 2020'!$I$18)</f>
        <v>63.603600000000007</v>
      </c>
      <c r="Y19" s="37">
        <f>AVERAGE('[8]Riepilogo 2011'!$J$18,'[9]Riepilogo 2012'!$J$18,'[10]Riepilogo 2013'!$J$18,'[11]Riepilogo 2014'!$J$18,'[12]Riepilogo 2015'!$J$18,'[13]Riepilogo 2016'!$J$18,'[14]Riepilogo 2017'!$J$18,'[15]Riepilogo 2018'!$J$18,'[16]Riepilogo 2019'!$J$18,'[17]Riepilogo 2020'!$J$18)</f>
        <v>43.5092</v>
      </c>
      <c r="Z19" s="37">
        <f>AVERAGE('[8]Riepilogo 2011'!$K$18,'[9]Riepilogo 2012'!$K$18,'[10]Riepilogo 2013'!$K$18,'[11]Riepilogo 2014'!$K$18,'[12]Riepilogo 2015'!$K$18,'[13]Riepilogo 2016'!$K$18,'[14]Riepilogo 2017'!$K$18,'[15]Riepilogo 2018'!$K$18,'[16]Riepilogo 2019'!$K$18,'[16]Riepilogo 2019'!$K$18,'[17]Riepilogo 2020'!$K$18)</f>
        <v>85.109545454545454</v>
      </c>
      <c r="AA19" s="37">
        <f>AVERAGE('[8]Riepilogo 2011'!$L$18,'[9]Riepilogo 2012'!$L$18,'[10]Riepilogo 2013'!$L$18,'[11]Riepilogo 2014'!$L$18,'[12]Riepilogo 2015'!$L$18,'[13]Riepilogo 2016'!$L$18,'[14]Riepilogo 2017'!$L$18,'[15]Riepilogo 2018'!$L$18,'[16]Riepilogo 2019'!$L$18,'[17]Riepilogo 2020'!$L$18)</f>
        <v>133.55419999999998</v>
      </c>
      <c r="AB19" s="37">
        <f>AVERAGE('[8]Riepilogo 2011'!$M$18,'[9]Riepilogo 2012'!$M$18,'[10]Riepilogo 2013'!$M$18,'[11]Riepilogo 2014'!$M$18,'[12]Riepilogo 2015'!$M$18,'[13]Riepilogo 2016'!$M$18,'[14]Riepilogo 2017'!$M$18,'[15]Riepilogo 2018'!$M$18,'[16]Riepilogo 2019'!$M$18,'[17]Riepilogo 2020'!$M$18)</f>
        <v>41.763000000000005</v>
      </c>
      <c r="AC19" s="37">
        <f>SUM(Q19:AB19)</f>
        <v>968.04504545454563</v>
      </c>
    </row>
    <row r="20" spans="1:29" s="33" customFormat="1" ht="12" x14ac:dyDescent="0.2">
      <c r="A20" s="33" t="s">
        <v>18</v>
      </c>
      <c r="B20" s="37">
        <f>AVERAGE('[1]fenomeni nell''anno'!$B$4,'[2]fenomeni nell''anno'!$B$4,'[3]fenomeni nell''anno'!$B$4,'[4]fenomeni nell''anno'!$B$4,'[5]fenomeni nell''anno'!$B$4,'[6]fenomeni nell''anno'!$B$4,'[7]fenomeni nell''anno'!$B$4,'[8]fenomeni nell''anno'!$B$4,'[9]fenomeni nell''anno'!$B$4,'[10]fenomeni nell''anno'!$B$4,'[11]fenomeni nell''anno'!$B$4,'[12]fenomeni nell''anno'!$B$4,'[13]fenomeni nell''anno'!$B$4,'[14]fenomeni nell''anno'!$B$4,'[15]fenomeni nell''anno'!$B$4,'[16]fenomeni nell''anno'!$B$4,'[17]fenomeni nell''anno'!$B$4,'[18]fenomeni nell''anno'!$B$4,'[19]fenomeni nell''anno'!$B$4,'[20]fenomeni nell''anno'!$B$4,'[21]fenomeni nell''anno'!$B$4)</f>
        <v>4.5714285714285712</v>
      </c>
      <c r="C20" s="37">
        <f>AVERAGE('[1]fenomeni nell''anno'!$C$4,'[2]fenomeni nell''anno'!$C$4,'[3]fenomeni nell''anno'!$C$4,'[4]fenomeni nell''anno'!$C$4,'[5]fenomeni nell''anno'!$C$4,'[6]fenomeni nell''anno'!$C$4,'[7]fenomeni nell''anno'!$C$4,'[8]fenomeni nell''anno'!$C$4,'[9]fenomeni nell''anno'!$C$4,'[10]fenomeni nell''anno'!$C$4,'[11]fenomeni nell''anno'!$C$4,'[12]fenomeni nell''anno'!$C$4,'[13]fenomeni nell''anno'!$C$4,'[14]fenomeni nell''anno'!$C$4,'[15]fenomeni nell''anno'!$C$4,'[16]fenomeni nell''anno'!$C$4,'[17]fenomeni nell''anno'!$C$4,'[18]fenomeni nell''anno'!$C$4,'[19]fenomeni nell''anno'!$C$4,'[20]fenomeni nell''anno'!$C$4,'[21]fenomeni nell''anno'!$C$4)</f>
        <v>5.0952380952380949</v>
      </c>
      <c r="D20" s="37">
        <f>AVERAGE('[1]fenomeni nell''anno'!$D$4,'[2]fenomeni nell''anno'!$D$4,'[3]fenomeni nell''anno'!$D$4,'[4]fenomeni nell''anno'!$D$4,'[5]fenomeni nell''anno'!$D$4,'[6]fenomeni nell''anno'!$D$4,'[7]fenomeni nell''anno'!$D$4,'[8]fenomeni nell''anno'!$D$4,'[9]fenomeni nell''anno'!$D$4,'[10]fenomeni nell''anno'!$D$4,'[11]fenomeni nell''anno'!$D$4,'[12]fenomeni nell''anno'!$D$4,'[13]fenomeni nell''anno'!$D$4,'[14]fenomeni nell''anno'!$D$4,'[15]fenomeni nell''anno'!$D$4,'[16]fenomeni nell''anno'!$D$4,'[17]fenomeni nell''anno'!$D$4,'[18]fenomeni nell''anno'!$D$4,'[19]fenomeni nell''anno'!$D$4,'[20]fenomeni nell''anno'!$D$4,'[21]fenomeni nell''anno'!$D$4)</f>
        <v>5.7142857142857144</v>
      </c>
      <c r="E20" s="37">
        <f>AVERAGE('[1]fenomeni nell''anno'!$E$4,'[2]fenomeni nell''anno'!$E$4,'[3]fenomeni nell''anno'!$E$4,'[4]fenomeni nell''anno'!$E$4,'[5]fenomeni nell''anno'!$E$4,'[6]fenomeni nell''anno'!$E$4,'[7]fenomeni nell''anno'!$E$4,'[8]fenomeni nell''anno'!$E$4,'[9]fenomeni nell''anno'!$E$4,'[10]fenomeni nell''anno'!$E$4,'[11]fenomeni nell''anno'!$E$4,'[12]fenomeni nell''anno'!$E$4,'[13]fenomeni nell''anno'!$E$4,'[14]fenomeni nell''anno'!$E$4,'[15]fenomeni nell''anno'!$E$4,'[16]fenomeni nell''anno'!$E$4,'[17]fenomeni nell''anno'!$E$4,'[18]fenomeni nell''anno'!$E$4,'[19]fenomeni nell''anno'!$E$4,'[20]fenomeni nell''anno'!$E$4,'[21]fenomeni nell''anno'!$E$4)</f>
        <v>7.7619047619047619</v>
      </c>
      <c r="F20" s="37">
        <f>AVERAGE('[1]fenomeni nell''anno'!$F$4,'[2]fenomeni nell''anno'!$F$4,'[3]fenomeni nell''anno'!$F$4,'[4]fenomeni nell''anno'!$F$4,'[5]fenomeni nell''anno'!$F$4,'[6]fenomeni nell''anno'!$F$4,'[7]fenomeni nell''anno'!$F$4,'[8]fenomeni nell''anno'!$F$4,'[9]fenomeni nell''anno'!$F$4,'[10]fenomeni nell''anno'!$F$4,'[11]fenomeni nell''anno'!$F$4,'[12]fenomeni nell''anno'!$F$4,'[13]fenomeni nell''anno'!$F$4,'[14]fenomeni nell''anno'!$F$4,'[15]fenomeni nell''anno'!$F$4,'[16]fenomeni nell''anno'!$F$4,'[17]fenomeni nell''anno'!$F$4,'[18]fenomeni nell''anno'!$F$4,'[19]fenomeni nell''anno'!$F$4,'[20]fenomeni nell''anno'!$F$4,'[21]fenomeni nell''anno'!$F$4)</f>
        <v>9.5714285714285712</v>
      </c>
      <c r="G20" s="37">
        <f>AVERAGE('[1]fenomeni nell''anno'!$G$4,'[2]fenomeni nell''anno'!$G$4,'[3]fenomeni nell''anno'!$G$4,'[4]fenomeni nell''anno'!$G$4,'[5]fenomeni nell''anno'!$G$4,'[6]fenomeni nell''anno'!$G$4,'[7]fenomeni nell''anno'!$G$4,'[8]fenomeni nell''anno'!$G$4,'[9]fenomeni nell''anno'!$G$4,'[10]fenomeni nell''anno'!$G$4,'[11]fenomeni nell''anno'!$G$4,'[12]fenomeni nell''anno'!$G$4,'[13]fenomeni nell''anno'!$G$4,'[14]fenomeni nell''anno'!$G$4,'[15]fenomeni nell''anno'!$G$4,'[16]fenomeni nell''anno'!$G$4,'[17]fenomeni nell''anno'!$G$4,'[18]fenomeni nell''anno'!$G$4,'[19]fenomeni nell''anno'!$G$4,'[20]fenomeni nell''anno'!$G$4,'[21]fenomeni nell''anno'!$G$4)</f>
        <v>7.9523809523809526</v>
      </c>
      <c r="H20" s="37">
        <f>AVERAGE('[1]fenomeni nell''anno'!$H$4,'[2]fenomeni nell''anno'!$H$4,'[3]fenomeni nell''anno'!$H$4,'[4]fenomeni nell''anno'!$H$4,'[5]fenomeni nell''anno'!$H$4,'[6]fenomeni nell''anno'!$H$4,'[7]fenomeni nell''anno'!$H$4,'[8]fenomeni nell''anno'!$H$4,'[9]fenomeni nell''anno'!$H$4,'[10]fenomeni nell''anno'!$H$4,'[11]fenomeni nell''anno'!$H$4,'[12]fenomeni nell''anno'!$H$4,'[13]fenomeni nell''anno'!$H$4,'[14]fenomeni nell''anno'!$H$4,'[15]fenomeni nell''anno'!$H$4,'[16]fenomeni nell''anno'!$H$4,'[17]fenomeni nell''anno'!$H$4,'[18]fenomeni nell''anno'!$H$4,'[19]fenomeni nell''anno'!$H$4,'[20]fenomeni nell''anno'!$H$4,'[21]fenomeni nell''anno'!$H$4)</f>
        <v>5.666666666666667</v>
      </c>
      <c r="I20" s="37">
        <f>AVERAGE('[1]fenomeni nell''anno'!$I$4,'[2]fenomeni nell''anno'!$I$4,'[3]fenomeni nell''anno'!$I$4,'[4]fenomeni nell''anno'!$I$4,'[5]fenomeni nell''anno'!$I$4,'[6]fenomeni nell''anno'!$I$4,'[7]fenomeni nell''anno'!$I$4,'[8]fenomeni nell''anno'!$I$4,'[9]fenomeni nell''anno'!$I$4,'[10]fenomeni nell''anno'!$I$4,'[11]fenomeni nell''anno'!$I$4,'[12]fenomeni nell''anno'!$I$4,'[13]fenomeni nell''anno'!$I$4,'[14]fenomeni nell''anno'!$I$4,'[15]fenomeni nell''anno'!$I$4,'[16]fenomeni nell''anno'!$I$4,'[17]fenomeni nell''anno'!$I$4,'[18]fenomeni nell''anno'!$I$4,'[19]fenomeni nell''anno'!$I$4,'[20]fenomeni nell''anno'!$I$4,'[21]fenomeni nell''anno'!$I$4)</f>
        <v>5.4761904761904763</v>
      </c>
      <c r="J20" s="37">
        <f>AVERAGE('[1]fenomeni nell''anno'!$J$4,'[2]fenomeni nell''anno'!$J$4,'[3]fenomeni nell''anno'!$J$4,'[4]fenomeni nell''anno'!$J$4,'[5]fenomeni nell''anno'!$J$4,'[6]fenomeni nell''anno'!$J$4,'[7]fenomeni nell''anno'!$J$4,'[8]fenomeni nell''anno'!$J$4,'[9]fenomeni nell''anno'!$J$4,'[10]fenomeni nell''anno'!$J$4,'[11]fenomeni nell''anno'!$J$4,'[12]fenomeni nell''anno'!$J$4,'[13]fenomeni nell''anno'!$J$4,'[15]fenomeni nell''anno'!$J$4,'[16]fenomeni nell''anno'!$J$4,'[17]fenomeni nell''anno'!$J$4,'[18]fenomeni nell''anno'!$J$4,'[19]fenomeni nell''anno'!$J$4,'[20]fenomeni nell''anno'!$J$4,'[21]fenomeni nell''anno'!$J$4)</f>
        <v>5.0999999999999996</v>
      </c>
      <c r="K20" s="37">
        <f>AVERAGE('[1]fenomeni nell''anno'!$K$4,'[2]fenomeni nell''anno'!$K$4,'[3]fenomeni nell''anno'!$K$4,'[4]fenomeni nell''anno'!$K$4,'[5]fenomeni nell''anno'!$K$4,'[6]fenomeni nell''anno'!$K$4,'[7]fenomeni nell''anno'!$K$4,'[8]fenomeni nell''anno'!$K$4,'[9]fenomeni nell''anno'!$K$4,'[10]fenomeni nell''anno'!$K$4,'[11]fenomeni nell''anno'!$K$4,'[12]fenomeni nell''anno'!$K$4,'[13]fenomeni nell''anno'!$K$4,'[14]fenomeni nell''anno'!$K$4,'[15]fenomeni nell''anno'!$K$4,'[16]fenomeni nell''anno'!$K$4,'[17]fenomeni nell''anno'!$K$4,'[19]fenomeni nell''anno'!$K$4,'[20]fenomeni nell''anno'!$K$4,'[21]fenomeni nell''anno'!$K$4)</f>
        <v>6.35</v>
      </c>
      <c r="L20" s="37">
        <f>AVERAGE('[1]fenomeni nell''anno'!$L$4,'[2]fenomeni nell''anno'!$L$4,'[3]fenomeni nell''anno'!$L$4,'[4]fenomeni nell''anno'!$L$4,'[5]fenomeni nell''anno'!$L$4,'[6]fenomeni nell''anno'!$L$4,'[7]fenomeni nell''anno'!$L$4,'[8]fenomeni nell''anno'!$L$4,'[9]fenomeni nell''anno'!$L$4,'[10]fenomeni nell''anno'!$L$4,'[11]fenomeni nell''anno'!$L$4,'[12]fenomeni nell''anno'!$L$4,'[13]fenomeni nell''anno'!$L$4,'[14]fenomeni nell''anno'!$L$4,'[15]fenomeni nell''anno'!$L$4,'[16]fenomeni nell''anno'!$L$4,'[17]fenomeni nell''anno'!$L$4,'[18]fenomeni nell''anno'!$L$4,'[19]fenomeni nell''anno'!$L$4,'[20]fenomeni nell''anno'!$L$4,'[21]fenomeni nell''anno'!$L$4)</f>
        <v>6.3809523809523814</v>
      </c>
      <c r="M20" s="37">
        <f>AVERAGE('[1]fenomeni nell''anno'!$M$4,'[2]fenomeni nell''anno'!$M$4,'[3]fenomeni nell''anno'!$M$4,'[4]fenomeni nell''anno'!$M$4,'[5]fenomeni nell''anno'!$M$4,'[6]fenomeni nell''anno'!$M$4,'[7]fenomeni nell''anno'!$M$4,'[8]fenomeni nell''anno'!$M$4,'[9]fenomeni nell''anno'!$M$4,'[10]fenomeni nell''anno'!$M$4,'[11]fenomeni nell''anno'!$M$4,'[12]fenomeni nell''anno'!$M$4,'[13]fenomeni nell''anno'!$M$4,'[14]fenomeni nell''anno'!$M$4,'[15]fenomeni nell''anno'!$M$4,'[16]fenomeni nell''anno'!$M$4,'[17]fenomeni nell''anno'!$M$4,'[18]fenomeni nell''anno'!$M$4,'[18]fenomeni nell''anno'!$M$4,'[19]fenomeni nell''anno'!$M$4,'[20]fenomeni nell''anno'!$M$4,'[21]fenomeni nell''anno'!$M$4)</f>
        <v>3.9090909090909092</v>
      </c>
      <c r="N20" s="37">
        <f>SUM(B20:M20)</f>
        <v>73.549567099567099</v>
      </c>
      <c r="P20" s="33" t="s">
        <v>18</v>
      </c>
      <c r="Q20" s="37">
        <f>AVERAGE('[8]fenomeni nell''anno'!$B$4,'[9]fenomeni nell''anno'!$B$4,'[10]fenomeni nell''anno'!$B$4,'[11]fenomeni nell''anno'!$B$4,'[12]fenomeni nell''anno'!$B$4,'[13]fenomeni nell''anno'!$B$4,'[14]fenomeni nell''anno'!$B$4,'[13]fenomeni nell''anno'!$B$4,'[15]fenomeni nell''anno'!$B$4,'[16]fenomeni nell''anno'!$B$4,'[17]fenomeni nell''anno'!$B$4)</f>
        <v>4</v>
      </c>
      <c r="R20" s="37">
        <f>AVERAGE('[8]fenomeni nell''anno'!$C$4,'[9]fenomeni nell''anno'!$C$4,'[10]fenomeni nell''anno'!$C$4,'[11]fenomeni nell''anno'!$C$4,'[12]fenomeni nell''anno'!$C$4,'[13]fenomeni nell''anno'!$C$4,'[14]fenomeni nell''anno'!$C$4,'[15]fenomeni nell''anno'!$C$4,'[16]fenomeni nell''anno'!$C$4,'[17]fenomeni nell''anno'!$C$4)</f>
        <v>6</v>
      </c>
      <c r="S20" s="37">
        <f>AVERAGE('[8]fenomeni nell''anno'!$D$4,'[9]fenomeni nell''anno'!$D$4,'[10]fenomeni nell''anno'!$D$4,'[11]fenomeni nell''anno'!$D$4,'[12]fenomeni nell''anno'!$D$4,'[13]fenomeni nell''anno'!$D$4,'[14]fenomeni nell''anno'!$D$4,'[15]fenomeni nell''anno'!$D$4,'[16]fenomeni nell''anno'!$D$4,'[17]fenomeni nell''anno'!$D$4)</f>
        <v>6.9</v>
      </c>
      <c r="T20" s="37">
        <f>AVERAGE('[8]fenomeni nell''anno'!$E$4,'[9]fenomeni nell''anno'!$E$4,'[10]fenomeni nell''anno'!$E$4,'[11]fenomeni nell''anno'!$E$4,'[12]fenomeni nell''anno'!$E$4,'[13]fenomeni nell''anno'!$E$4,'[14]fenomeni nell''anno'!$E$4,'[15]fenomeni nell''anno'!$E$4,'[16]fenomeni nell''anno'!$E$4,'[17]fenomeni nell''anno'!$E$4)</f>
        <v>7.6</v>
      </c>
      <c r="U20" s="37">
        <f>AVERAGE('[8]fenomeni nell''anno'!$F$4,'[9]fenomeni nell''anno'!$F$4,'[10]fenomeni nell''anno'!$F$4,'[11]fenomeni nell''anno'!$F$4,'[12]fenomeni nell''anno'!$F$4,'[13]fenomeni nell''anno'!$F$4,'[14]fenomeni nell''anno'!$F$4,'[15]fenomeni nell''anno'!$F$4,'[16]fenomeni nell''anno'!$F$4,'[17]fenomeni nell''anno'!$F$4)</f>
        <v>9</v>
      </c>
      <c r="V20" s="37">
        <f>AVERAGE('[8]fenomeni nell''anno'!$G$4,'[9]fenomeni nell''anno'!$G$4,'[10]fenomeni nell''anno'!$G$4,'[11]fenomeni nell''anno'!$G$4,'[12]fenomeni nell''anno'!$G$4,'[13]fenomeni nell''anno'!$G$4,'[14]fenomeni nell''anno'!$G$4,'[15]fenomeni nell''anno'!$G$4,'[16]fenomeni nell''anno'!$G$4,'[17]fenomeni nell''anno'!$G$4)</f>
        <v>8.3000000000000007</v>
      </c>
      <c r="W20" s="37">
        <f>AVERAGE('[8]fenomeni nell''anno'!$H$4,'[9]fenomeni nell''anno'!$H$4,'[10]fenomeni nell''anno'!$H$4,'[11]fenomeni nell''anno'!$H$4,'[12]fenomeni nell''anno'!$H$4,'[13]fenomeni nell''anno'!$H$4,'[14]fenomeni nell''anno'!$H$4,'[15]fenomeni nell''anno'!$H$4,'[16]fenomeni nell''anno'!$H$4,'[17]fenomeni nell''anno'!$H$4)</f>
        <v>6.6</v>
      </c>
      <c r="X20" s="37">
        <f>AVERAGE('[8]fenomeni nell''anno'!$I$4,'[9]fenomeni nell''anno'!$I$4,'[10]fenomeni nell''anno'!$I$4,'[11]fenomeni nell''anno'!$I$4,'[12]fenomeni nell''anno'!$I$4,'[13]fenomeni nell''anno'!$I$4,'[14]fenomeni nell''anno'!$I$4,'[15]fenomeni nell''anno'!$I$4,'[16]fenomeni nell''anno'!$I$4,'[17]fenomeni nell''anno'!$I$4)</f>
        <v>5.0999999999999996</v>
      </c>
      <c r="Y20" s="37">
        <f>AVERAGE('[8]fenomeni nell''anno'!$J$4,'[9]fenomeni nell''anno'!$J$4,'[10]fenomeni nell''anno'!$J$4,'[11]fenomeni nell''anno'!$J$4,'[12]fenomeni nell''anno'!$J$4,'[13]fenomeni nell''anno'!$J$4,'[14]fenomeni nell''anno'!$J$4,'[15]fenomeni nell''anno'!$J$4,'[16]fenomeni nell''anno'!$J$4,'[17]fenomeni nell''anno'!$J$4)</f>
        <v>4.5</v>
      </c>
      <c r="Z20" s="37">
        <f>AVERAGE('[8]fenomeni nell''anno'!$K$4,'[9]fenomeni nell''anno'!$K$4,'[10]fenomeni nell''anno'!$K$4,'[11]fenomeni nell''anno'!$K$4,'[12]fenomeni nell''anno'!$K$4,'[13]fenomeni nell''anno'!$K$4,'[14]fenomeni nell''anno'!$K$4,'[15]fenomeni nell''anno'!$K$4,'[16]fenomeni nell''anno'!$K$4,'[17]fenomeni nell''anno'!$K$4)</f>
        <v>6</v>
      </c>
      <c r="AA20" s="37">
        <f>AVERAGE('[8]fenomeni nell''anno'!$L$4,'[9]fenomeni nell''anno'!$L$4,'[10]fenomeni nell''anno'!$L$4,'[11]fenomeni nell''anno'!$L$4,'[12]fenomeni nell''anno'!$L$4,'[13]fenomeni nell''anno'!$L$4,'[14]fenomeni nell''anno'!$L$4,'[15]fenomeni nell''anno'!$L$4,'[16]fenomeni nell''anno'!$L$4,'[17]fenomeni nell''anno'!$L$4)</f>
        <v>7.8</v>
      </c>
      <c r="AB20" s="37">
        <f>AVERAGE('[8]fenomeni nell''anno'!$M$4,'[9]fenomeni nell''anno'!$M$4,'[10]fenomeni nell''anno'!$M$4,'[11]fenomeni nell''anno'!$M$4,'[12]fenomeni nell''anno'!$M$4,'[13]fenomeni nell''anno'!$M$4,'[14]fenomeni nell''anno'!$M$4,'[15]fenomeni nell''anno'!$M$4,'[16]fenomeni nell''anno'!$M$4,'[17]fenomeni nell''anno'!$M$4)</f>
        <v>4.0999999999999996</v>
      </c>
      <c r="AC20" s="37">
        <f>SUM(Q20:AB20)</f>
        <v>75.899999999999991</v>
      </c>
    </row>
    <row r="21" spans="1:29" s="33" customFormat="1" ht="12" x14ac:dyDescent="0.2">
      <c r="D21" s="33" t="s">
        <v>60</v>
      </c>
    </row>
    <row r="22" spans="1:29" s="33" customFormat="1" ht="12" x14ac:dyDescent="0.2">
      <c r="A22" s="46" t="s">
        <v>26</v>
      </c>
      <c r="B22" s="46"/>
      <c r="C22" s="46"/>
      <c r="D22" s="34" t="s">
        <v>27</v>
      </c>
      <c r="E22" s="34"/>
      <c r="F22" s="34"/>
      <c r="G22" s="34"/>
      <c r="H22" s="50" t="s">
        <v>40</v>
      </c>
      <c r="I22" s="51"/>
      <c r="J22" s="51"/>
      <c r="K22" s="51"/>
      <c r="L22" s="51"/>
      <c r="M22" s="51"/>
      <c r="N22" s="52"/>
    </row>
    <row r="23" spans="1:29" x14ac:dyDescent="0.2">
      <c r="A23" s="1" t="s">
        <v>19</v>
      </c>
      <c r="B23" s="2">
        <v>-17.100000000000001</v>
      </c>
      <c r="C23" s="9">
        <v>40945</v>
      </c>
      <c r="D23" s="1" t="s">
        <v>19</v>
      </c>
      <c r="E23" s="2">
        <v>-9.1</v>
      </c>
      <c r="F23" s="9">
        <v>37243</v>
      </c>
      <c r="H23" s="10"/>
      <c r="I23" s="47" t="s">
        <v>39</v>
      </c>
      <c r="J23" s="48"/>
      <c r="K23" s="48"/>
      <c r="L23" s="49"/>
      <c r="M23" s="47" t="s">
        <v>41</v>
      </c>
      <c r="N23" s="49"/>
    </row>
    <row r="24" spans="1:29" x14ac:dyDescent="0.2">
      <c r="A24" s="1" t="s">
        <v>20</v>
      </c>
      <c r="B24" s="38">
        <v>39</v>
      </c>
      <c r="C24" s="9">
        <v>43645</v>
      </c>
      <c r="D24" s="1" t="s">
        <v>20</v>
      </c>
      <c r="E24" s="3" t="s">
        <v>28</v>
      </c>
      <c r="F24" s="9">
        <v>37844</v>
      </c>
      <c r="H24" s="23" t="s">
        <v>35</v>
      </c>
      <c r="I24" s="11" t="s">
        <v>36</v>
      </c>
      <c r="J24" s="12" t="s">
        <v>38</v>
      </c>
      <c r="K24" s="12" t="s">
        <v>37</v>
      </c>
      <c r="L24" s="13" t="s">
        <v>38</v>
      </c>
      <c r="M24" s="11" t="s">
        <v>36</v>
      </c>
      <c r="N24" s="13" t="s">
        <v>37</v>
      </c>
      <c r="P24" s="44" t="s">
        <v>57</v>
      </c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33"/>
    </row>
    <row r="25" spans="1:29" x14ac:dyDescent="0.2">
      <c r="A25" s="5" t="s">
        <v>21</v>
      </c>
      <c r="B25" s="4" t="s">
        <v>61</v>
      </c>
      <c r="C25" s="9">
        <v>45474</v>
      </c>
      <c r="D25" s="5"/>
      <c r="E25" s="4"/>
      <c r="F25" s="9"/>
      <c r="H25" s="24" t="s">
        <v>5</v>
      </c>
      <c r="I25" s="18">
        <v>-9.8000000000000007</v>
      </c>
      <c r="J25" s="15">
        <v>39824</v>
      </c>
      <c r="K25" s="21">
        <v>25.7</v>
      </c>
      <c r="L25" s="16">
        <v>39101</v>
      </c>
      <c r="M25" s="18">
        <v>-12.5</v>
      </c>
      <c r="N25" s="29">
        <v>25.7</v>
      </c>
      <c r="P25" s="34" t="s">
        <v>0</v>
      </c>
      <c r="Q25" s="34" t="s">
        <v>5</v>
      </c>
      <c r="R25" s="34" t="s">
        <v>6</v>
      </c>
      <c r="S25" s="34" t="s">
        <v>7</v>
      </c>
      <c r="T25" s="34" t="s">
        <v>8</v>
      </c>
      <c r="U25" s="34" t="s">
        <v>9</v>
      </c>
      <c r="V25" s="34" t="s">
        <v>10</v>
      </c>
      <c r="W25" s="34" t="s">
        <v>11</v>
      </c>
      <c r="X25" s="34" t="s">
        <v>12</v>
      </c>
      <c r="Y25" s="34" t="s">
        <v>13</v>
      </c>
      <c r="Z25" s="34" t="s">
        <v>14</v>
      </c>
      <c r="AA25" s="34" t="s">
        <v>15</v>
      </c>
      <c r="AB25" s="34" t="s">
        <v>16</v>
      </c>
      <c r="AC25" s="41" t="s">
        <v>58</v>
      </c>
    </row>
    <row r="26" spans="1:29" x14ac:dyDescent="0.2">
      <c r="A26" s="6" t="s">
        <v>22</v>
      </c>
      <c r="B26" s="7">
        <v>0.05</v>
      </c>
      <c r="C26" s="9">
        <v>39545</v>
      </c>
      <c r="D26" s="6"/>
      <c r="E26" s="7"/>
      <c r="F26" s="9"/>
      <c r="H26" s="24" t="s">
        <v>6</v>
      </c>
      <c r="I26" s="18">
        <v>-17.100000000000001</v>
      </c>
      <c r="J26" s="15">
        <v>40945</v>
      </c>
      <c r="K26" s="21">
        <v>26.5</v>
      </c>
      <c r="L26" s="16">
        <v>43864</v>
      </c>
      <c r="M26" s="18">
        <v>-17.5</v>
      </c>
      <c r="N26" s="29">
        <v>26.5</v>
      </c>
      <c r="P26" s="33" t="s">
        <v>1</v>
      </c>
      <c r="Q26" s="35">
        <f>AVERAGE('[18]Riepilogo 2021'!$B$4,'[19]Riepilogo 2022'!$B$4,'[20]Riepilogo 2023'!$B$4,'[21]Riepilogo 2024'!$B$4)</f>
        <v>3.3830645161290329</v>
      </c>
      <c r="R26" s="35">
        <f>AVERAGE('[18]Riepilogo 2021'!$C$4,'[19]Riepilogo 2022'!$C$4,'[20]Riepilogo 2023'!$C$4,'[21]Riepilogo 2024'!$C$4)</f>
        <v>7.1836640211640219</v>
      </c>
      <c r="S26" s="35">
        <f>AVERAGE('[18]Riepilogo 2021'!$D$4,'[19]Riepilogo 2022'!$D$4,'[20]Riepilogo 2023'!$D$4,'[21]Riepilogo 2024'!$D$4)</f>
        <v>10.417741935483869</v>
      </c>
      <c r="T26" s="35">
        <f>AVERAGE('[18]Riepilogo 2021'!$E$4,'[19]Riepilogo 2022'!$E$4,'[20]Riepilogo 2023'!$E$4,'[21]Riepilogo 2024'!$E$4)</f>
        <v>13.729166666666668</v>
      </c>
      <c r="U26" s="35">
        <f>AVERAGE('[18]Riepilogo 2021'!$F$4,'[19]Riepilogo 2022'!$F$4,'[20]Riepilogo 2023'!$F$4,'[21]Riepilogo 2024'!$F$4)</f>
        <v>17.970161290322583</v>
      </c>
      <c r="V26" s="35">
        <f>AVERAGE('[18]Riepilogo 2021'!$G$4,'[19]Riepilogo 2022'!$G$4,'[20]Riepilogo 2023'!$G$4,'[21]Riepilogo 2024'!$G$4)</f>
        <v>23.530833333333334</v>
      </c>
      <c r="W26" s="35">
        <f>AVERAGE('[18]Riepilogo 2021'!$H$4,'[19]Riepilogo 2022'!$H$4,'[20]Riepilogo 2023'!$H$4,'[21]Riepilogo 2024'!$H$4)</f>
        <v>26.37096774193548</v>
      </c>
      <c r="X26" s="35">
        <f>AVERAGE('[18]Riepilogo 2021'!$I$4,'[19]Riepilogo 2022'!$I$4,'[20]Riepilogo 2023'!$I$4,'[21]Riepilogo 2024'!$I$4)</f>
        <v>25.75</v>
      </c>
      <c r="Y26" s="35">
        <f>AVERAGE('[18]Riepilogo 2021'!$J$4,'[19]Riepilogo 2022'!$J$4,'[20]Riepilogo 2023'!$J$4,'[21]Riepilogo 2024'!$J$4)</f>
        <v>20.7575</v>
      </c>
      <c r="Z26" s="35">
        <f>AVERAGE('[18]Riepilogo 2021'!$K$4,'[19]Riepilogo 2022'!$K$4,'[20]Riepilogo 2023'!$K$4,'[21]Riepilogo 2024'!$K$4)</f>
        <v>15.951612903225806</v>
      </c>
      <c r="AA26" s="35">
        <f>AVERAGE('[18]Riepilogo 2021'!$L$4,'[19]Riepilogo 2022'!$L$4,'[20]Riepilogo 2023'!$L$4,'[21]Riepilogo 2024'!$L$4)</f>
        <v>8.1908333333333356</v>
      </c>
      <c r="AB26" s="35">
        <f>AVERAGE('[18]Riepilogo 2021'!$M$4,'[19]Riepilogo 2022'!$M$4,'[20]Riepilogo 2023'!$M$4,'[21]Riepilogo 2024'!$M$4)</f>
        <v>3.5508064516129036</v>
      </c>
      <c r="AC26" s="35">
        <f>AVERAGE(S26:AB26)</f>
        <v>16.621962365591397</v>
      </c>
    </row>
    <row r="27" spans="1:29" x14ac:dyDescent="0.2">
      <c r="A27" s="6" t="s">
        <v>23</v>
      </c>
      <c r="B27" s="7">
        <v>1</v>
      </c>
      <c r="C27" s="9">
        <v>43448</v>
      </c>
      <c r="D27" s="6"/>
      <c r="E27" s="7"/>
      <c r="F27" s="9"/>
      <c r="H27" s="24" t="s">
        <v>7</v>
      </c>
      <c r="I27" s="19">
        <v>-6.6</v>
      </c>
      <c r="J27" s="15">
        <v>38413</v>
      </c>
      <c r="K27" s="21">
        <v>30</v>
      </c>
      <c r="L27" s="16">
        <v>37335</v>
      </c>
      <c r="M27" s="28">
        <v>-6.6</v>
      </c>
      <c r="N27" s="29">
        <v>30</v>
      </c>
      <c r="P27" s="33" t="s">
        <v>2</v>
      </c>
      <c r="Q27" s="35">
        <f>AVERAGE('[18]Riepilogo 2021'!$B$3,'[19]Riepilogo 2022'!$B$3,'[20]Riepilogo 2023'!$B$3,'[21]Riepilogo 2024'!$B$3)</f>
        <v>-0.43467741935483872</v>
      </c>
      <c r="R27" s="35">
        <f>AVERAGE('[18]Riepilogo 2021'!$C$3,'[19]Riepilogo 2022'!$C$3,'[20]Riepilogo 2023'!$C$3,'[21]Riepilogo 2024'!$C$3)</f>
        <v>2.2629618226600985</v>
      </c>
      <c r="S27" s="35">
        <f>AVERAGE('[18]Riepilogo 2021'!$D$3,'[19]Riepilogo 2022'!$D$3,'[20]Riepilogo 2023'!$D$3,'[21]Riepilogo 2024'!$D$3)</f>
        <v>5.2798387096774198</v>
      </c>
      <c r="T27" s="35">
        <f>AVERAGE('[18]Riepilogo 2021'!$E$3,'[19]Riepilogo 2022'!$E$3,'[20]Riepilogo 2023'!$E$3,'[21]Riepilogo 2024'!$E$3)</f>
        <v>8.524166666666666</v>
      </c>
      <c r="U27" s="35">
        <f>AVERAGE('[18]Riepilogo 2021'!$F$3,'[19]Riepilogo 2022'!$F$3,'[20]Riepilogo 2023'!$F$3,'[21]Riepilogo 2024'!$F$3)</f>
        <v>13.502419354838707</v>
      </c>
      <c r="V27" s="35">
        <f>AVERAGE('[18]Riepilogo 2021'!$G$3,'[19]Riepilogo 2022'!$G$3,'[20]Riepilogo 2023'!$G$3,'[21]Riepilogo 2024'!$G$3)</f>
        <v>18.616666666666667</v>
      </c>
      <c r="W27" s="35">
        <f>AVERAGE('[18]Riepilogo 2021'!$H$3,'[19]Riepilogo 2022'!$H$3,'[20]Riepilogo 2023'!$H$3,'[21]Riepilogo 2024'!$H$3)</f>
        <v>21.358064516129033</v>
      </c>
      <c r="X27" s="35">
        <f>AVERAGE('[18]Riepilogo 2021'!$I$3,'[19]Riepilogo 2022'!$I$3,'[20]Riepilogo 2023'!$I$3,'[21]Riepilogo 2024'!$I$3)</f>
        <v>20.336290322580645</v>
      </c>
      <c r="Y27" s="35">
        <f>AVERAGE('[18]Riepilogo 2021'!$J$3,'[19]Riepilogo 2022'!$J$3,'[20]Riepilogo 2023'!$J$3,'[21]Riepilogo 2024'!$J$3)</f>
        <v>16.023333333333333</v>
      </c>
      <c r="Z27" s="35">
        <f>AVERAGE('[18]Riepilogo 2021'!$K$3,'[19]Riepilogo 2022'!$K$3,'[20]Riepilogo 2023'!$K$3,'[21]Riepilogo 2024'!$K$3)</f>
        <v>12.21935483870968</v>
      </c>
      <c r="AA27" s="35">
        <f>AVERAGE('[18]Riepilogo 2021'!$L$3,'[19]Riepilogo 2022'!$L$3,'[20]Riepilogo 2023'!$L$3,'[21]Riepilogo 2024'!$L$3)</f>
        <v>4.2358333333333338</v>
      </c>
      <c r="AB27" s="35">
        <f>AVERAGE('[18]Riepilogo 2021'!$M$3,'[19]Riepilogo 2022'!$M$3,'[20]Riepilogo 2023'!$M$3,'[21]Riepilogo 2024'!$M$3)</f>
        <v>-0.11370967741935478</v>
      </c>
      <c r="AC27" s="35">
        <f>AVERAGE(S27:AB27)</f>
        <v>11.998225806451615</v>
      </c>
    </row>
    <row r="28" spans="1:29" x14ac:dyDescent="0.2">
      <c r="A28" s="6"/>
      <c r="B28" s="7"/>
      <c r="C28" s="9" t="s">
        <v>59</v>
      </c>
      <c r="D28" s="6"/>
      <c r="E28" s="7"/>
      <c r="F28" s="9"/>
      <c r="H28" s="24" t="s">
        <v>8</v>
      </c>
      <c r="I28" s="18">
        <v>1.6</v>
      </c>
      <c r="J28" s="15">
        <v>40273</v>
      </c>
      <c r="K28" s="21">
        <v>32.5</v>
      </c>
      <c r="L28" s="15">
        <v>40642</v>
      </c>
      <c r="M28" s="18">
        <v>-0.2</v>
      </c>
      <c r="N28" s="29">
        <v>32.5</v>
      </c>
      <c r="P28" s="33" t="s">
        <v>3</v>
      </c>
      <c r="Q28" s="35">
        <f>AVERAGE('[18]Riepilogo 2021'!$B$5,'[19]Riepilogo 2022'!$B$5,'[20]Riepilogo 2023'!$B$5,'[21]Riepilogo 2024'!$B$5)</f>
        <v>8.6112903225806452</v>
      </c>
      <c r="R28" s="35">
        <f>AVERAGE('[18]Riepilogo 2021'!$C$5,'[19]Riepilogo 2022'!$C$5,'[20]Riepilogo 2023'!$C$5,'[21]Riepilogo 2024'!$C$5)</f>
        <v>13.041687192118227</v>
      </c>
      <c r="S28" s="35">
        <f>AVERAGE('[18]Riepilogo 2021'!$D$5,'[19]Riepilogo 2022'!$D$5,'[20]Riepilogo 2023'!$D$5,'[21]Riepilogo 2024'!$D$5)</f>
        <v>15.770967741935486</v>
      </c>
      <c r="T28" s="35">
        <f>AVERAGE('[18]Riepilogo 2021'!$E$5,'[19]Riepilogo 2022'!$E$5,'[20]Riepilogo 2023'!$E$5,'[21]Riepilogo 2024'!$E$5)</f>
        <v>19.094166666666666</v>
      </c>
      <c r="U28" s="35">
        <f>AVERAGE('[18]Riepilogo 2021'!$F$5,'[19]Riepilogo 2022'!$F$5,'[20]Riepilogo 2023'!$F$5,'[21]Riepilogo 2024'!$F$5)</f>
        <v>22.91612903225807</v>
      </c>
      <c r="V28" s="35">
        <f>AVERAGE('[18]Riepilogo 2021'!$G$5,'[19]Riepilogo 2022'!$G$5,'[20]Riepilogo 2023'!$G$5,'[21]Riepilogo 2024'!$G$5)</f>
        <v>28.689166666666662</v>
      </c>
      <c r="W28" s="35">
        <f>AVERAGE('[18]Riepilogo 2021'!$H$5,'[19]Riepilogo 2022'!$H$5,'[20]Riepilogo 2023'!$H$5,'[21]Riepilogo 2024'!$H$5)</f>
        <v>31.514516129032263</v>
      </c>
      <c r="X28" s="35">
        <f>AVERAGE('[18]Riepilogo 2021'!$I$5,'[19]Riepilogo 2022'!$I$5,'[20]Riepilogo 2023'!$I$5,'[21]Riepilogo 2024'!$I$5)</f>
        <v>31.322580645161288</v>
      </c>
      <c r="Y28" s="35">
        <f>AVERAGE('[18]Riepilogo 2021'!$J$5,'[19]Riepilogo 2022'!$J$5,'[20]Riepilogo 2023'!$J$5,'[21]Riepilogo 2024'!$J$5)</f>
        <v>26.012499999999999</v>
      </c>
      <c r="Z28" s="35">
        <f>AVERAGE('[18]Riepilogo 2021'!$K$5,'[19]Riepilogo 2022'!$K$5,'[20]Riepilogo 2023'!$K$5,'[21]Riepilogo 2024'!$K$5)</f>
        <v>20.706451612903226</v>
      </c>
      <c r="AA28" s="35">
        <f>AVERAGE('[18]Riepilogo 2021'!$L$5,'[19]Riepilogo 2022'!$L$5,'[20]Riepilogo 2023'!$L$5,'[21]Riepilogo 2024'!$L$5)</f>
        <v>13.244166666666668</v>
      </c>
      <c r="AB28" s="35">
        <f>AVERAGE('[18]Riepilogo 2021'!$M$5,'[19]Riepilogo 2022'!$M$5,'[20]Riepilogo 2023'!$M$5,'[21]Riepilogo 2024'!$M$5)</f>
        <v>8.7185483870967726</v>
      </c>
      <c r="AC28" s="35">
        <f>AVERAGE(S28:AB28)</f>
        <v>21.798919354838709</v>
      </c>
    </row>
    <row r="29" spans="1:29" x14ac:dyDescent="0.2">
      <c r="A29" s="8" t="s">
        <v>24</v>
      </c>
      <c r="B29" s="3">
        <v>975.7</v>
      </c>
      <c r="C29" s="9">
        <v>39877</v>
      </c>
      <c r="D29" s="8" t="s">
        <v>24</v>
      </c>
      <c r="E29" s="3">
        <v>975.7</v>
      </c>
      <c r="F29" s="9">
        <v>39877</v>
      </c>
      <c r="G29" t="s">
        <v>29</v>
      </c>
      <c r="H29" s="24" t="s">
        <v>9</v>
      </c>
      <c r="I29" s="18">
        <v>6.2</v>
      </c>
      <c r="J29" s="15">
        <v>41420</v>
      </c>
      <c r="K29" s="21">
        <v>35.6</v>
      </c>
      <c r="L29" s="15">
        <v>39594</v>
      </c>
      <c r="M29" s="18">
        <v>2.5</v>
      </c>
      <c r="N29" s="29">
        <v>35.6</v>
      </c>
      <c r="P29" s="33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</row>
    <row r="30" spans="1:29" x14ac:dyDescent="0.2">
      <c r="A30" s="8" t="s">
        <v>25</v>
      </c>
      <c r="B30" s="4" t="s">
        <v>51</v>
      </c>
      <c r="C30" s="9">
        <v>43850</v>
      </c>
      <c r="D30" s="8" t="s">
        <v>25</v>
      </c>
      <c r="E30" s="3" t="s">
        <v>42</v>
      </c>
      <c r="F30" s="9">
        <v>39495</v>
      </c>
      <c r="G30" t="s">
        <v>29</v>
      </c>
      <c r="H30" s="24" t="s">
        <v>10</v>
      </c>
      <c r="I30" s="28">
        <v>8.3000000000000007</v>
      </c>
      <c r="J30" s="15">
        <v>38871</v>
      </c>
      <c r="K30" s="30">
        <v>39</v>
      </c>
      <c r="L30" s="16">
        <v>43644</v>
      </c>
      <c r="M30" s="18">
        <v>5.5</v>
      </c>
      <c r="N30" s="29">
        <v>39</v>
      </c>
      <c r="P30" s="34" t="s">
        <v>4</v>
      </c>
      <c r="Q30" s="34" t="s">
        <v>5</v>
      </c>
      <c r="R30" s="34" t="s">
        <v>6</v>
      </c>
      <c r="S30" s="34" t="s">
        <v>7</v>
      </c>
      <c r="T30" s="34" t="s">
        <v>8</v>
      </c>
      <c r="U30" s="34" t="s">
        <v>9</v>
      </c>
      <c r="V30" s="34" t="s">
        <v>10</v>
      </c>
      <c r="W30" s="34" t="s">
        <v>11</v>
      </c>
      <c r="X30" s="34" t="s">
        <v>12</v>
      </c>
      <c r="Y30" s="34" t="s">
        <v>13</v>
      </c>
      <c r="Z30" s="34" t="s">
        <v>14</v>
      </c>
      <c r="AA30" s="34" t="s">
        <v>15</v>
      </c>
      <c r="AB30" s="34" t="s">
        <v>16</v>
      </c>
      <c r="AC30" s="41" t="s">
        <v>58</v>
      </c>
    </row>
    <row r="31" spans="1:29" x14ac:dyDescent="0.2">
      <c r="A31" s="45" t="s">
        <v>31</v>
      </c>
      <c r="B31" s="45"/>
      <c r="C31" s="45"/>
      <c r="D31" s="4">
        <v>860.6</v>
      </c>
      <c r="E31" s="4" t="s">
        <v>32</v>
      </c>
      <c r="F31" s="9">
        <v>45480</v>
      </c>
      <c r="G31" s="9"/>
      <c r="H31" s="24" t="s">
        <v>11</v>
      </c>
      <c r="I31" s="18">
        <v>12.6</v>
      </c>
      <c r="J31" s="15">
        <v>39268</v>
      </c>
      <c r="K31" s="20">
        <v>37.4</v>
      </c>
      <c r="L31" s="15">
        <v>38920</v>
      </c>
      <c r="M31" s="18">
        <v>11.5</v>
      </c>
      <c r="N31" s="22">
        <v>40.6</v>
      </c>
      <c r="P31" s="33" t="s">
        <v>17</v>
      </c>
      <c r="Q31" s="37">
        <f>AVERAGE('[18]Riepilogo 2021'!$B$18,'[19]Riepilogo 2022'!$B$18,'[20]Riepilogo 2023'!$B$18,'[21]Riepilogo 2024'!$B$18)</f>
        <v>38.048000000000002</v>
      </c>
      <c r="R31" s="37">
        <f>AVERAGE('[18]Riepilogo 2021'!$C$18,'[19]Riepilogo 2022'!$C$18,'[20]Riepilogo 2023'!$C$18,'[21]Riepilogo 2024'!$C$18)</f>
        <v>37.013350000000003</v>
      </c>
      <c r="S31" s="37">
        <f>AVERAGE('[18]Riepilogo 2021'!$D$18,'[19]Riepilogo 2022'!$D$18,'[20]Riepilogo 2023'!$D$18,'[21]Riepilogo 2024'!$D$18)</f>
        <v>50.101499999999987</v>
      </c>
      <c r="T31" s="37">
        <f>AVERAGE('[18]Riepilogo 2021'!$E$18,'[19]Riepilogo 2022'!$E$18,'[20]Riepilogo 2023'!$E$18,'[21]Riepilogo 2024'!$E$18)</f>
        <v>46.863749999999996</v>
      </c>
      <c r="U31" s="37">
        <f>AVERAGE('[18]Riepilogo 2021'!$F$18,'[19]Riepilogo 2022'!$F$18,'[20]Riepilogo 2023'!$F$18,'[21]Riepilogo 2024'!$F$18)</f>
        <v>153.03949999999998</v>
      </c>
      <c r="V31" s="37">
        <f>AVERAGE('[18]Riepilogo 2021'!$G$18,'[19]Riepilogo 2022'!$G$18,'[20]Riepilogo 2023'!$G$18,'[21]Riepilogo 2024'!$G$18)</f>
        <v>102.91</v>
      </c>
      <c r="W31" s="37">
        <f>AVERAGE('[18]Riepilogo 2021'!$H$18,'[19]Riepilogo 2022'!$H$18,'[20]Riepilogo 2023'!$H$18,'[21]Riepilogo 2024'!$H$18)</f>
        <v>92.962999999999994</v>
      </c>
      <c r="X31" s="37">
        <f>AVERAGE('[18]Riepilogo 2021'!$I$18,'[19]Riepilogo 2022'!$I$18,'[20]Riepilogo 2023'!$I$18,'[21]Riepilogo 2024'!$I$18)</f>
        <v>90.851500000000001</v>
      </c>
      <c r="Y31" s="37">
        <f>AVERAGE('[18]Riepilogo 2021'!$J$18,'[19]Riepilogo 2022'!$J$18,'[20]Riepilogo 2023'!$J$18,'[21]Riepilogo 2024'!$J$18)</f>
        <v>50.540000000000006</v>
      </c>
      <c r="Z31" s="37">
        <f>AVERAGE('[18]Riepilogo 2021'!$K$18,'[19]Riepilogo 2022'!$K$18,'[20]Riepilogo 2023'!$K$18,'[21]Riepilogo 2024'!$K$18)</f>
        <v>80.994000000000014</v>
      </c>
      <c r="AA31" s="37">
        <f>AVERAGE('[18]Riepilogo 2021'!$L$18,'[19]Riepilogo 2022'!$L$18,'[20]Riepilogo 2023'!$L$18,'[21]Riepilogo 2024'!$L$18)</f>
        <v>44.190000000000012</v>
      </c>
      <c r="AB31" s="37">
        <f>AVERAGE('[18]Riepilogo 2021'!$M$18,'[19]Riepilogo 2022'!$M$18,'[20]Riepilogo 2023'!$M$18,'[21]Riepilogo 2024'!$M$18)</f>
        <v>17.59</v>
      </c>
      <c r="AC31" s="37">
        <f>SUM(Q31:AB31)</f>
        <v>805.1046</v>
      </c>
    </row>
    <row r="32" spans="1:29" x14ac:dyDescent="0.2">
      <c r="A32" s="45" t="s">
        <v>33</v>
      </c>
      <c r="B32" s="45"/>
      <c r="C32" s="45"/>
      <c r="D32" s="4">
        <v>109.7</v>
      </c>
      <c r="E32" s="4" t="s">
        <v>17</v>
      </c>
      <c r="F32" s="9">
        <v>38974</v>
      </c>
      <c r="H32" s="24" t="s">
        <v>12</v>
      </c>
      <c r="I32" s="28">
        <v>10.1</v>
      </c>
      <c r="J32" s="15">
        <v>40421</v>
      </c>
      <c r="K32" s="21">
        <v>40</v>
      </c>
      <c r="L32" s="16">
        <v>37844</v>
      </c>
      <c r="M32" s="28">
        <v>10.1</v>
      </c>
      <c r="N32" s="29">
        <v>40</v>
      </c>
      <c r="P32" s="33" t="s">
        <v>18</v>
      </c>
      <c r="Q32" s="42">
        <f>AVERAGE('[18]fenomeni nell''anno'!$B$4,'[19]fenomeni nell''anno'!$B$4,'[20]fenomeni nell''anno'!$B$4,'[21]fenomeni nell''anno'!$B$4)</f>
        <v>4.25</v>
      </c>
      <c r="R32" s="42">
        <f>AVERAGE('[18]fenomeni nell''anno'!$C$4,'[19]fenomeni nell''anno'!$C$4,'[20]fenomeni nell''anno'!$C$4,'[21]fenomeni nell''anno'!$C$4)</f>
        <v>4.25</v>
      </c>
      <c r="S32" s="37">
        <f>AVERAGE('[18]fenomeni nell''anno'!$D$4,'[19]fenomeni nell''anno'!$D$4,'[20]fenomeni nell''anno'!$D$4,'[21]fenomeni nell''anno'!$D$4)</f>
        <v>4.75</v>
      </c>
      <c r="T32" s="37">
        <f>AVERAGE('[18]fenomeni nell''anno'!$E$4,'[19]fenomeni nell''anno'!$E$4,'[20]fenomeni nell''anno'!$E$4,'[21]fenomeni nell''anno'!$E$4)</f>
        <v>6.25</v>
      </c>
      <c r="U32" s="37">
        <f>AVERAGE('[18]fenomeni nell''anno'!$F$4,'[19]fenomeni nell''anno'!$F$4,'[20]fenomeni nell''anno'!$F$4,'[21]fenomeni nell''anno'!$F$4)</f>
        <v>12.5</v>
      </c>
      <c r="V32" s="37">
        <f>AVERAGE('[18]fenomeni nell''anno'!$G$4,'[19]fenomeni nell''anno'!$G$4,'[20]fenomeni nell''anno'!$G$4,'[21]fenomeni nell''anno'!$G$4)</f>
        <v>8</v>
      </c>
      <c r="W32" s="37">
        <f>AVERAGE('[18]fenomeni nell''anno'!$H$4,'[19]fenomeni nell''anno'!$H$4,'[20]fenomeni nell''anno'!$H$4,'[21]fenomeni nell''anno'!$H$4)</f>
        <v>5.5</v>
      </c>
      <c r="X32" s="37">
        <f>AVERAGE('[18]fenomeni nell''anno'!$I$4,'[19]fenomeni nell''anno'!$I$4,'[20]fenomeni nell''anno'!$I$4,'[21]fenomeni nell''anno'!$I$4)</f>
        <v>5</v>
      </c>
      <c r="Y32" s="37">
        <f>AVERAGE('[18]fenomeni nell''anno'!$J$4,'[19]fenomeni nell''anno'!$J$4,'[20]fenomeni nell''anno'!$J$4,'[21]fenomeni nell''anno'!$J$4)</f>
        <v>6</v>
      </c>
      <c r="Z32" s="37">
        <f>AVERAGE('[18]fenomeni nell''anno'!$K$4,'[19]fenomeni nell''anno'!$K$4,'[20]fenomeni nell''anno'!$K$4,'[21]fenomeni nell''anno'!$K$4)</f>
        <v>7</v>
      </c>
      <c r="AA32" s="37">
        <f>AVERAGE('[18]fenomeni nell''anno'!$L$4,'[19]fenomeni nell''anno'!$L$4,'[20]fenomeni nell''anno'!$L$4,'[21]fenomeni nell''anno'!$L$4)</f>
        <v>5.75</v>
      </c>
      <c r="AB32" s="37">
        <f>AVERAGE('[18]fenomeni nell''anno'!$M$4,'[19]fenomeni nell''anno'!$M$4,'[20]fenomeni nell''anno'!$M$4,'[21]fenomeni nell''anno'!$M$4)</f>
        <v>2.5</v>
      </c>
      <c r="AC32" s="37">
        <f>SUM(Q32:AB32)</f>
        <v>71.75</v>
      </c>
    </row>
    <row r="33" spans="1:14" x14ac:dyDescent="0.2">
      <c r="A33" s="45" t="s">
        <v>34</v>
      </c>
      <c r="B33" s="45"/>
      <c r="C33" s="45"/>
      <c r="D33" s="4">
        <v>293.39999999999998</v>
      </c>
      <c r="E33" s="4" t="s">
        <v>17</v>
      </c>
      <c r="F33" s="26" t="s">
        <v>48</v>
      </c>
      <c r="H33" s="24" t="s">
        <v>13</v>
      </c>
      <c r="I33" s="18">
        <v>5.7</v>
      </c>
      <c r="J33" s="15">
        <v>44101</v>
      </c>
      <c r="K33" s="21">
        <v>34.700000000000003</v>
      </c>
      <c r="L33" s="15">
        <v>38965</v>
      </c>
      <c r="M33" s="18">
        <v>4</v>
      </c>
      <c r="N33" s="29">
        <v>34.700000000000003</v>
      </c>
    </row>
    <row r="34" spans="1:14" x14ac:dyDescent="0.2">
      <c r="H34" s="24" t="s">
        <v>14</v>
      </c>
      <c r="I34" s="18">
        <v>0.2</v>
      </c>
      <c r="J34" s="15">
        <v>39376</v>
      </c>
      <c r="K34" s="30">
        <v>31.8</v>
      </c>
      <c r="L34" s="15">
        <v>45207</v>
      </c>
      <c r="M34" s="18">
        <v>-0.2</v>
      </c>
      <c r="N34" s="29">
        <v>31.8</v>
      </c>
    </row>
    <row r="35" spans="1:14" ht="12" customHeight="1" x14ac:dyDescent="0.2">
      <c r="H35" s="24" t="s">
        <v>15</v>
      </c>
      <c r="I35" s="19">
        <v>-5.0999999999999996</v>
      </c>
      <c r="J35" s="15">
        <v>38683</v>
      </c>
      <c r="K35" s="20">
        <v>23.3</v>
      </c>
      <c r="L35" s="31">
        <v>42318</v>
      </c>
      <c r="M35" s="28">
        <v>-5.0999999999999996</v>
      </c>
      <c r="N35" s="22">
        <v>23.5</v>
      </c>
    </row>
    <row r="36" spans="1:14" x14ac:dyDescent="0.2">
      <c r="H36" s="25" t="s">
        <v>16</v>
      </c>
      <c r="I36" s="27">
        <v>-10.1</v>
      </c>
      <c r="J36" s="14">
        <v>40167</v>
      </c>
      <c r="K36" s="27">
        <v>21.6</v>
      </c>
      <c r="L36" s="17">
        <v>45283</v>
      </c>
      <c r="M36" s="27">
        <v>-10.1</v>
      </c>
      <c r="N36" s="43">
        <v>21.6</v>
      </c>
    </row>
    <row r="37" spans="1:14" x14ac:dyDescent="0.2">
      <c r="A37" s="8" t="s">
        <v>43</v>
      </c>
      <c r="B37" s="4" t="s">
        <v>44</v>
      </c>
      <c r="C37" s="32" t="s">
        <v>45</v>
      </c>
    </row>
    <row r="38" spans="1:14" x14ac:dyDescent="0.2">
      <c r="A38" s="8" t="s">
        <v>46</v>
      </c>
      <c r="B38" s="4" t="s">
        <v>47</v>
      </c>
      <c r="C38" s="32">
        <v>32565</v>
      </c>
    </row>
    <row r="40" spans="1:14" x14ac:dyDescent="0.2">
      <c r="A40" t="s">
        <v>53</v>
      </c>
      <c r="B40" t="s">
        <v>56</v>
      </c>
      <c r="C40" s="32">
        <v>40937</v>
      </c>
      <c r="D40" s="32"/>
      <c r="E40" s="39"/>
      <c r="F40" s="40"/>
    </row>
    <row r="41" spans="1:14" x14ac:dyDescent="0.2">
      <c r="A41" t="s">
        <v>54</v>
      </c>
      <c r="B41" t="s">
        <v>55</v>
      </c>
      <c r="C41">
        <v>2010</v>
      </c>
      <c r="H41" s="39"/>
    </row>
    <row r="42" spans="1:14" x14ac:dyDescent="0.2">
      <c r="B42" t="s">
        <v>62</v>
      </c>
    </row>
    <row r="50" spans="5:5" x14ac:dyDescent="0.2">
      <c r="E50" s="9"/>
    </row>
  </sheetData>
  <mergeCells count="12">
    <mergeCell ref="P1:AB1"/>
    <mergeCell ref="P12:AB12"/>
    <mergeCell ref="A33:C33"/>
    <mergeCell ref="A1:M1"/>
    <mergeCell ref="A12:M12"/>
    <mergeCell ref="A22:C22"/>
    <mergeCell ref="A31:C31"/>
    <mergeCell ref="I23:L23"/>
    <mergeCell ref="H22:N22"/>
    <mergeCell ref="M23:N23"/>
    <mergeCell ref="A32:C32"/>
    <mergeCell ref="P24:AB24"/>
  </mergeCells>
  <phoneticPr fontId="1" type="noConversion"/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Alexonia</dc:creator>
  <cp:lastModifiedBy>Alex Vetri</cp:lastModifiedBy>
  <cp:lastPrinted>2020-04-01T15:28:41Z</cp:lastPrinted>
  <dcterms:created xsi:type="dcterms:W3CDTF">2003-08-02T21:23:05Z</dcterms:created>
  <dcterms:modified xsi:type="dcterms:W3CDTF">2025-01-02T18:34:12Z</dcterms:modified>
</cp:coreProperties>
</file>